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Flota" sheetId="2" state="visible" r:id="rId4"/>
    <sheet name="Tabler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<sst xmlns="http://schemas.openxmlformats.org/spreadsheetml/2006/main" count="68" uniqueCount="67">
  <si>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 xml:space="preserve">Tablero de flota y alquileres — plantilla Novaptix</t>
  </si>
  <si>
    <t xml:space="preserve">Para qué sirve</t>
  </si>
  <si>
    <t xml:space="preserve">Saber en 10 segundos qué equipo está disponible, cuál está alquilado y dónde, qué retornos están vencidos y qué equipo necesita service antes de volver a salir.</t>
  </si>
  <si>
    <t xml:space="preserve">Cómo empezar en 30 minutos</t>
  </si>
  <si>
    <t xml:space="preserve">1. Cargá cada equipo en la hoja Flota: código, tipo, modelo, tarifa diaria y horómetro actual. Las filas 5 a 7 son ejemplos: pisalas.</t>
  </si>
  <si>
    <t xml:space="preserve">2. Definí una sola persona responsable de actualizar Estado, Cliente, Fechas y Horómetro cada vez que un equipo sale o vuelve.</t>
  </si>
  <si>
    <t xml:space="preserve">3. Completá 'Próximo service (h)' con las horas del próximo mantenimiento según el fabricante.</t>
  </si>
  <si>
    <t xml:space="preserve">4. Mirá el Tablero cada mañana: retornos vencidos y equipos con service próximo son las dos alertas que más plata ahorran.</t>
  </si>
  <si>
    <t xml:space="preserve">5. Si usás Google Sheets, compartí la hoja Flota en modo lectura con ventas para que dejen de preguntar por WhatsApp qué hay disponible.</t>
  </si>
  <si>
    <t xml:space="preserve">Cómo medir que funciona</t>
  </si>
  <si>
    <t xml:space="preserve">Antes: cuántas veces por día te preguntan qué equipo hay disponible y cuántos días extra de alquiler no se facturaron el último mes. Después de un mes: utilización de la flota y días extra facturados.</t>
  </si>
  <si>
    <t xml:space="preserve">Cuándo deja de alcanzar</t>
  </si>
  <si>
    <t xml:space="preserve">Cuando tenés más de 30 equipos, contratos con condiciones distintas, remitos y facturación que hoy se cargan dos veces, o necesitás que el horómetro llegue solo desde telemetría. Ahí conviene un sistema integrado.</t>
  </si>
  <si>
    <t xml:space="preserve">Las celdas amarillas se completan; las grises tienen fórmulas. 'Días en alquiler' y 'Días de atraso' usan la fecha de hoy.</t>
  </si>
  <si>
    <t xml:space="preserve">Plantilla gratuita de Novaptix · novaptix.com/blog · ¿Te quedó chica? Pedí un diagnóstico gratuito en novaptix.com/diagnostico/</t>
  </si>
  <si>
    <t xml:space="preserve">Tablero de flota y alquileres</t>
  </si>
  <si>
    <t xml:space="preserve">Una fila por equipo. Actualizá estado, cliente y horómetro cada vez que el equipo sale o vuelve.</t>
  </si>
  <si>
    <t xml:space="preserve">Celdas amarillas: completás vos · Celdas grises: se calculan solas · La fila 5 es un ejemplo: borrala o pisala.</t>
  </si>
  <si>
    <t xml:space="preserve">Código</t>
  </si>
  <si>
    <t xml:space="preserve">Tipo</t>
  </si>
  <si>
    <t xml:space="preserve">Marca / modelo</t>
  </si>
  <si>
    <t xml:space="preserve">Estado</t>
  </si>
  <si>
    <t xml:space="preserve">Cliente actual</t>
  </si>
  <si>
    <t xml:space="preserve">Obra / ubicación</t>
  </si>
  <si>
    <t xml:space="preserve">Fecha de salida</t>
  </si>
  <si>
    <t xml:space="preserve">Retorno previsto</t>
  </si>
  <si>
    <t xml:space="preserve">Días en alquiler</t>
  </si>
  <si>
    <t xml:space="preserve">Días de atraso</t>
  </si>
  <si>
    <t xml:space="preserve">Horómetro actual</t>
  </si>
  <si>
    <t xml:space="preserve">Próximo service (h)</t>
  </si>
  <si>
    <t xml:space="preserve">Horas para service</t>
  </si>
  <si>
    <t xml:space="preserve">Tarifa diaria ($)</t>
  </si>
  <si>
    <t xml:space="preserve">Facturable del período ($)</t>
  </si>
  <si>
    <t xml:space="preserve">Alerta</t>
  </si>
  <si>
    <t xml:space="preserve">AE-01</t>
  </si>
  <si>
    <t xml:space="preserve">Autoelevador</t>
  </si>
  <si>
    <t xml:space="preserve">Toyota 8FG25</t>
  </si>
  <si>
    <t xml:space="preserve">Alquilado</t>
  </si>
  <si>
    <t xml:space="preserve">Cliente A</t>
  </si>
  <si>
    <t xml:space="preserve">Depósito Pilar</t>
  </si>
  <si>
    <t xml:space="preserve">AE-02</t>
  </si>
  <si>
    <t xml:space="preserve">Hyster H2.5</t>
  </si>
  <si>
    <t xml:space="preserve">Disponible</t>
  </si>
  <si>
    <t xml:space="preserve">MN-01</t>
  </si>
  <si>
    <t xml:space="preserve">Manipulador telescópico</t>
  </si>
  <si>
    <t xml:space="preserve">JCB 535</t>
  </si>
  <si>
    <t xml:space="preserve">En mantenimiento</t>
  </si>
  <si>
    <t xml:space="preserve">Taller</t>
  </si>
  <si>
    <t xml:space="preserve">Tablero de la flota</t>
  </si>
  <si>
    <t xml:space="preserve">Se calcula solo. Miralo cada mañana.</t>
  </si>
  <si>
    <t xml:space="preserve">Indicador</t>
  </si>
  <si>
    <t xml:space="preserve">Valor</t>
  </si>
  <si>
    <t xml:space="preserve">Qué mirar</t>
  </si>
  <si>
    <t xml:space="preserve">Equipos en la flota</t>
  </si>
  <si>
    <t xml:space="preserve">Total cargado en la hoja Flota.</t>
  </si>
  <si>
    <t xml:space="preserve">Alquilados</t>
  </si>
  <si>
    <t xml:space="preserve">Disponibles</t>
  </si>
  <si>
    <t xml:space="preserve">Lo que podés ofrecer hoy.</t>
  </si>
  <si>
    <t xml:space="preserve">En mantenimiento o fuera de servicio</t>
  </si>
  <si>
    <t xml:space="preserve">Utilización de la flota</t>
  </si>
  <si>
    <t xml:space="preserve">Meta habitual en alquiler: arriba de 70%.</t>
  </si>
  <si>
    <t xml:space="preserve">Retornos vencidos</t>
  </si>
  <si>
    <t xml:space="preserve">Equipos que deberían haber vuelto: llamar hoy y facturar los días extra.</t>
  </si>
  <si>
    <t xml:space="preserve">Equipos con service en menos de 50 h</t>
  </si>
  <si>
    <t xml:space="preserve">Programar antes de que salgan a otra obra.</t>
  </si>
  <si>
    <t xml:space="preserve">Facturable acumulado de alquileres activos ($)</t>
  </si>
  <si>
    <t xml:space="preserve">Días en alquiler × tarifa diaria de los equipos alquilados.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</si>
</sst>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General"/>
    <numFmt numFmtId="167" formatCode="#,##0"/>
    <numFmt numFmtId="168" formatCode="&quot;$ &quot;#,##0"/>
    <numFmt numFmtId="169" formatCode="0"/>
    <numFmt numFmtId="170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E3352"/>
      <name val="Arial"/>
      <family val="0"/>
      <charset val="1"/>
    </font>
    <font>
      <b val="true"/>
      <sz val="11"/>
      <color rgb="FF0A6C7A"/>
      <name val="Arial"/>
      <family val="0"/>
      <charset val="1"/>
    </font>
    <font>
      <sz val="10"/>
      <color rgb="FF2E3352"/>
      <name val="Arial"/>
      <family val="0"/>
      <charset val="1"/>
    </font>
    <font>
      <i val="true"/>
      <sz val="9"/>
      <color rgb="FF5C6182"/>
      <name val="Arial"/>
      <family val="0"/>
      <charset val="1"/>
    </font>
    <font>
      <b val="true"/>
      <sz val="9"/>
      <color rgb="FF0A6C7A"/>
      <name val="Arial"/>
      <family val="0"/>
      <charset val="1"/>
    </font>
    <font>
      <sz val="10"/>
      <color rgb="FF5C618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E3352"/>
        <bgColor rgb="FF333399"/>
      </patternFill>
    </fill>
    <fill>
      <patternFill patternType="solid">
        <fgColor rgb="FFFFF8D6"/>
        <bgColor rgb="FFEEF2F3"/>
      </patternFill>
    </fill>
    <fill>
      <patternFill patternType="solid">
        <fgColor rgb="FFEEF2F3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8C0"/>
      </left>
      <right style="thin">
        <color rgb="FFC9C8C0"/>
      </right>
      <top style="thin">
        <color rgb="FFC9C8C0"/>
      </top>
      <bottom style="thin">
        <color rgb="FFC9C8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4EEDF"/>
        </patternFill>
      </fill>
    </dxf>
    <dxf>
      <fill>
        <patternFill>
          <bgColor rgb="FFFBE3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A6C7A"/>
      <rgbColor rgb="FFC9C8C0"/>
      <rgbColor rgb="FF808080"/>
      <rgbColor rgb="FF9999FF"/>
      <rgbColor rgb="FF993366"/>
      <rgbColor rgb="FFFFF8D6"/>
      <rgbColor rgb="FFEEF2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4EEDF"/>
      <rgbColor rgb="FFFFFF99"/>
      <rgbColor rgb="FF99CCFF"/>
      <rgbColor rgb="FFFF99CC"/>
      <rgbColor rgb="FFCC99FF"/>
      <rgbColor rgb="FFFBE3DF"/>
      <rgbColor rgb="FF3366FF"/>
      <rgbColor rgb="FF33CCCC"/>
      <rgbColor rgb="FF99CC00"/>
      <rgbColor rgb="FFFFCC00"/>
      <rgbColor rgb="FFFF9900"/>
      <rgbColor rgb="FFFF6600"/>
      <rgbColor rgb="FF5C618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3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3.8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 t="s">
        <v>3</v>
      </c>
    </row>
    <row r="5" customFormat="false" ht="23.85" hidden="false" customHeight="false" outlineLevel="0" collapsed="false">
      <c r="A5" s="3" t="s">
        <v>4</v>
      </c>
    </row>
    <row r="6" customFormat="false" ht="23.85" hidden="false" customHeight="false" outlineLevel="0" collapsed="false">
      <c r="A6" s="3" t="s">
        <v>5</v>
      </c>
    </row>
    <row r="7" customFormat="false" ht="15" hidden="false" customHeight="false" outlineLevel="0" collapsed="false">
      <c r="A7" s="3" t="s">
        <v>6</v>
      </c>
    </row>
    <row r="8" customFormat="false" ht="23.85" hidden="false" customHeight="false" outlineLevel="0" collapsed="false">
      <c r="A8" s="3" t="s">
        <v>7</v>
      </c>
    </row>
    <row r="9" customFormat="false" ht="23.85" hidden="false" customHeight="false" outlineLevel="0" collapsed="false">
      <c r="A9" s="3" t="s">
        <v>8</v>
      </c>
    </row>
    <row r="10" customFormat="false" ht="15" hidden="false" customHeight="false" outlineLevel="0" collapsed="false">
      <c r="A10" s="2" t="s">
        <v>9</v>
      </c>
    </row>
    <row r="11" customFormat="false" ht="23.85" hidden="false" customHeight="false" outlineLevel="0" collapsed="false">
      <c r="A11" s="3" t="s">
        <v>10</v>
      </c>
    </row>
    <row r="12" customFormat="false" ht="15" hidden="false" customHeight="false" outlineLevel="0" collapsed="false">
      <c r="A12" s="2" t="s">
        <v>11</v>
      </c>
    </row>
    <row r="13" customFormat="false" ht="23.85" hidden="false" customHeight="false" outlineLevel="0" collapsed="false">
      <c r="A13" s="3" t="s">
        <v>12</v>
      </c>
    </row>
    <row r="14" customFormat="false" ht="15" hidden="false" customHeight="false" outlineLevel="0" collapsed="false">
      <c r="A14" s="4" t="s">
        <v>13</v>
      </c>
    </row>
    <row r="16" customFormat="false" ht="15" hidden="false" customHeight="false" outlineLevel="0" collapsed="false">
      <c r="A16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8" min="7" style="0" width="12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12"/>
    <col collapsed="false" customWidth="true" hidden="false" outlineLevel="0" max="15" min="15" style="0" width="14"/>
    <col collapsed="false" customWidth="true" hidden="false" outlineLevel="0" max="16" min="16" style="0" width="26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3" customFormat="false" ht="15" hidden="false" customHeight="false" outlineLevel="0" collapsed="false">
      <c r="A3" s="8" t="s">
        <v>17</v>
      </c>
    </row>
    <row r="4" customFormat="false" ht="31.5" hidden="false" customHeight="true" outlineLevel="0" collapsed="false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</row>
    <row r="5" customFormat="false" ht="15" hidden="false" customHeight="false" outlineLevel="0" collapsed="false">
      <c r="A5" s="10" t="s">
        <v>34</v>
      </c>
      <c r="B5" s="10" t="s">
        <v>35</v>
      </c>
      <c r="C5" s="10" t="s">
        <v>36</v>
      </c>
      <c r="D5" s="10" t="s">
        <v>37</v>
      </c>
      <c r="E5" s="10" t="s">
        <v>38</v>
      </c>
      <c r="F5" s="10" t="s">
        <v>39</v>
      </c>
      <c r="G5" s="11" t="n">
        <v>46296</v>
      </c>
      <c r="H5" s="11" t="n">
        <v>46326</v>
      </c>
      <c r="I5" s="12" t="n">
        <f aca="true">IF(AND(D5="Alquilado",G5&lt;&gt;""),TODAY()-G5,"")</f>
        <v>11</v>
      </c>
      <c r="J5" s="12" t="n">
        <f aca="true">IF(AND(D5="Alquilado",H5&lt;&gt;""),MAX(0,TODAY()-H5),"")</f>
        <v>0</v>
      </c>
      <c r="K5" s="13" t="n">
        <v>1840</v>
      </c>
      <c r="L5" s="13" t="n">
        <v>2000</v>
      </c>
      <c r="M5" s="14" t="n">
        <f aca="false">IF(AND(K5&lt;&gt;"",L5&lt;&gt;""),L5-K5,"")</f>
        <v>160</v>
      </c>
      <c r="N5" s="15" t="n">
        <v>45000</v>
      </c>
      <c r="O5" s="16" t="n">
        <f aca="false">IF(AND(I5&lt;&gt;"",N5&lt;&gt;""),I5*N5,"")</f>
        <v>495000</v>
      </c>
      <c r="P5" s="17" t="str">
        <f aca="false">IF(A5="","",TRIM(IF(N(J5)&gt;0,"Retorno vencido · ","")&amp;IF(AND(M5&lt;&gt;"",N(M5)&lt;=50),"Service próximo · ","")&amp;IF(AND(D5="Disponible",N(M5)&lt;=50,M5&lt;&gt;""),"No alquilar sin service","")))</f>
        <v/>
      </c>
    </row>
    <row r="6" customFormat="false" ht="15" hidden="false" customHeight="false" outlineLevel="0" collapsed="false">
      <c r="A6" s="10" t="s">
        <v>40</v>
      </c>
      <c r="B6" s="10" t="s">
        <v>35</v>
      </c>
      <c r="C6" s="10" t="s">
        <v>41</v>
      </c>
      <c r="D6" s="10" t="s">
        <v>42</v>
      </c>
      <c r="E6" s="10"/>
      <c r="F6" s="10"/>
      <c r="G6" s="11"/>
      <c r="H6" s="11"/>
      <c r="I6" s="12" t="str">
        <f aca="true">IF(AND(D6="Alquilado",G6&lt;&gt;""),TODAY()-G6,"")</f>
        <v/>
      </c>
      <c r="J6" s="12" t="str">
        <f aca="true">IF(AND(D6="Alquilado",H6&lt;&gt;""),MAX(0,TODAY()-H6),"")</f>
        <v/>
      </c>
      <c r="K6" s="13" t="n">
        <v>1210</v>
      </c>
      <c r="L6" s="13" t="n">
        <v>1250</v>
      </c>
      <c r="M6" s="14" t="n">
        <f aca="false">IF(AND(K6&lt;&gt;"",L6&lt;&gt;""),L6-K6,"")</f>
        <v>40</v>
      </c>
      <c r="N6" s="15" t="n">
        <v>45000</v>
      </c>
      <c r="O6" s="16" t="str">
        <f aca="false">IF(AND(I6&lt;&gt;"",N6&lt;&gt;""),I6*N6,"")</f>
        <v/>
      </c>
      <c r="P6" s="17" t="str">
        <f aca="false">IF(A6="","",TRIM(IF(N(J6)&gt;0,"Retorno vencido · ","")&amp;IF(AND(M6&lt;&gt;"",N(M6)&lt;=50),"Service próximo · ","")&amp;IF(AND(D6="Disponible",N(M6)&lt;=50,M6&lt;&gt;""),"No alquilar sin service","")))</f>
        <v>Service próximo · No alquilar sin service</v>
      </c>
    </row>
    <row r="7" customFormat="false" ht="15" hidden="false" customHeight="false" outlineLevel="0" collapsed="false">
      <c r="A7" s="10" t="s">
        <v>43</v>
      </c>
      <c r="B7" s="10" t="s">
        <v>44</v>
      </c>
      <c r="C7" s="10" t="s">
        <v>45</v>
      </c>
      <c r="D7" s="10" t="s">
        <v>46</v>
      </c>
      <c r="E7" s="10"/>
      <c r="F7" s="10" t="s">
        <v>47</v>
      </c>
      <c r="G7" s="11"/>
      <c r="H7" s="11"/>
      <c r="I7" s="12" t="str">
        <f aca="true">IF(AND(D7="Alquilado",G7&lt;&gt;""),TODAY()-G7,"")</f>
        <v/>
      </c>
      <c r="J7" s="12" t="str">
        <f aca="true">IF(AND(D7="Alquilado",H7&lt;&gt;""),MAX(0,TODAY()-H7),"")</f>
        <v/>
      </c>
      <c r="K7" s="13" t="n">
        <v>3420</v>
      </c>
      <c r="L7" s="13" t="n">
        <v>3500</v>
      </c>
      <c r="M7" s="14" t="n">
        <f aca="false">IF(AND(K7&lt;&gt;"",L7&lt;&gt;""),L7-K7,"")</f>
        <v>80</v>
      </c>
      <c r="N7" s="15" t="n">
        <v>90000</v>
      </c>
      <c r="O7" s="16" t="str">
        <f aca="false">IF(AND(I7&lt;&gt;"",N7&lt;&gt;""),I7*N7,"")</f>
        <v/>
      </c>
      <c r="P7" s="17" t="str">
        <f aca="false">IF(A7="","",TRIM(IF(N(J7)&gt;0,"Retorno vencido · ","")&amp;IF(AND(M7&lt;&gt;"",N(M7)&lt;=50),"Service próximo · ","")&amp;IF(AND(D7="Disponible",N(M7)&lt;=50,M7&lt;&gt;""),"No alquilar sin service","")))</f>
        <v/>
      </c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1"/>
      <c r="H8" s="11"/>
      <c r="I8" s="12" t="str">
        <f aca="true">IF(AND(D8="Alquilado",G8&lt;&gt;""),TODAY()-G8,"")</f>
        <v/>
      </c>
      <c r="J8" s="12" t="str">
        <f aca="true">IF(AND(D8="Alquilado",H8&lt;&gt;""),MAX(0,TODAY()-H8),"")</f>
        <v/>
      </c>
      <c r="K8" s="13"/>
      <c r="L8" s="13"/>
      <c r="M8" s="14" t="str">
        <f aca="false">IF(AND(K8&lt;&gt;"",L8&lt;&gt;""),L8-K8,"")</f>
        <v/>
      </c>
      <c r="N8" s="15"/>
      <c r="O8" s="16" t="str">
        <f aca="false">IF(AND(I8&lt;&gt;"",N8&lt;&gt;""),I8*N8,"")</f>
        <v/>
      </c>
      <c r="P8" s="17" t="str">
        <f aca="false">IF(A8="","",TRIM(IF(N(J8)&gt;0,"Retorno vencido · ","")&amp;IF(AND(M8&lt;&gt;"",N(M8)&lt;=50),"Service próximo · ","")&amp;IF(AND(D8="Disponible",N(M8)&lt;=50,M8&lt;&gt;""),"No alquilar sin service","")))</f>
        <v/>
      </c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1"/>
      <c r="H9" s="11"/>
      <c r="I9" s="12" t="str">
        <f aca="true">IF(AND(D9="Alquilado",G9&lt;&gt;""),TODAY()-G9,"")</f>
        <v/>
      </c>
      <c r="J9" s="12" t="str">
        <f aca="true">IF(AND(D9="Alquilado",H9&lt;&gt;""),MAX(0,TODAY()-H9),"")</f>
        <v/>
      </c>
      <c r="K9" s="13"/>
      <c r="L9" s="13"/>
      <c r="M9" s="14" t="str">
        <f aca="false">IF(AND(K9&lt;&gt;"",L9&lt;&gt;""),L9-K9,"")</f>
        <v/>
      </c>
      <c r="N9" s="15"/>
      <c r="O9" s="16" t="str">
        <f aca="false">IF(AND(I9&lt;&gt;"",N9&lt;&gt;""),I9*N9,"")</f>
        <v/>
      </c>
      <c r="P9" s="17" t="str">
        <f aca="false">IF(A9="","",TRIM(IF(N(J9)&gt;0,"Retorno vencido · ","")&amp;IF(AND(M9&lt;&gt;"",N(M9)&lt;=50),"Service próximo · ","")&amp;IF(AND(D9="Disponible",N(M9)&lt;=50,M9&lt;&gt;""),"No alquilar sin service","")))</f>
        <v/>
      </c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1"/>
      <c r="H10" s="11"/>
      <c r="I10" s="12" t="str">
        <f aca="true">IF(AND(D10="Alquilado",G10&lt;&gt;""),TODAY()-G10,"")</f>
        <v/>
      </c>
      <c r="J10" s="12" t="str">
        <f aca="true">IF(AND(D10="Alquilado",H10&lt;&gt;""),MAX(0,TODAY()-H10),"")</f>
        <v/>
      </c>
      <c r="K10" s="13"/>
      <c r="L10" s="13"/>
      <c r="M10" s="14" t="str">
        <f aca="false">IF(AND(K10&lt;&gt;"",L10&lt;&gt;""),L10-K10,"")</f>
        <v/>
      </c>
      <c r="N10" s="15"/>
      <c r="O10" s="16" t="str">
        <f aca="false">IF(AND(I10&lt;&gt;"",N10&lt;&gt;""),I10*N10,"")</f>
        <v/>
      </c>
      <c r="P10" s="17" t="str">
        <f aca="false">IF(A10="","",TRIM(IF(N(J10)&gt;0,"Retorno vencido · ","")&amp;IF(AND(M10&lt;&gt;"",N(M10)&lt;=50),"Service próximo · ","")&amp;IF(AND(D10="Disponible",N(M10)&lt;=50,M10&lt;&gt;""),"No alquilar sin service","")))</f>
        <v/>
      </c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1"/>
      <c r="H11" s="11"/>
      <c r="I11" s="12" t="str">
        <f aca="true">IF(AND(D11="Alquilado",G11&lt;&gt;""),TODAY()-G11,"")</f>
        <v/>
      </c>
      <c r="J11" s="12" t="str">
        <f aca="true">IF(AND(D11="Alquilado",H11&lt;&gt;""),MAX(0,TODAY()-H11),"")</f>
        <v/>
      </c>
      <c r="K11" s="13"/>
      <c r="L11" s="13"/>
      <c r="M11" s="14" t="str">
        <f aca="false">IF(AND(K11&lt;&gt;"",L11&lt;&gt;""),L11-K11,"")</f>
        <v/>
      </c>
      <c r="N11" s="15"/>
      <c r="O11" s="16" t="str">
        <f aca="false">IF(AND(I11&lt;&gt;"",N11&lt;&gt;""),I11*N11,"")</f>
        <v/>
      </c>
      <c r="P11" s="17" t="str">
        <f aca="false">IF(A11="","",TRIM(IF(N(J11)&gt;0,"Retorno vencido · ","")&amp;IF(AND(M11&lt;&gt;"",N(M11)&lt;=50),"Service próximo · ","")&amp;IF(AND(D11="Disponible",N(M11)&lt;=50,M11&lt;&gt;""),"No alquilar sin service","")))</f>
        <v/>
      </c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1"/>
      <c r="H12" s="11"/>
      <c r="I12" s="12" t="str">
        <f aca="true">IF(AND(D12="Alquilado",G12&lt;&gt;""),TODAY()-G12,"")</f>
        <v/>
      </c>
      <c r="J12" s="12" t="str">
        <f aca="true">IF(AND(D12="Alquilado",H12&lt;&gt;""),MAX(0,TODAY()-H12),"")</f>
        <v/>
      </c>
      <c r="K12" s="13"/>
      <c r="L12" s="13"/>
      <c r="M12" s="14" t="str">
        <f aca="false">IF(AND(K12&lt;&gt;"",L12&lt;&gt;""),L12-K12,"")</f>
        <v/>
      </c>
      <c r="N12" s="15"/>
      <c r="O12" s="16" t="str">
        <f aca="false">IF(AND(I12&lt;&gt;"",N12&lt;&gt;""),I12*N12,"")</f>
        <v/>
      </c>
      <c r="P12" s="17" t="str">
        <f aca="false">IF(A12="","",TRIM(IF(N(J12)&gt;0,"Retorno vencido · ","")&amp;IF(AND(M12&lt;&gt;"",N(M12)&lt;=50),"Service próximo · ","")&amp;IF(AND(D12="Disponible",N(M12)&lt;=50,M12&lt;&gt;""),"No alquilar sin service","")))</f>
        <v/>
      </c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1"/>
      <c r="H13" s="11"/>
      <c r="I13" s="12" t="str">
        <f aca="true">IF(AND(D13="Alquilado",G13&lt;&gt;""),TODAY()-G13,"")</f>
        <v/>
      </c>
      <c r="J13" s="12" t="str">
        <f aca="true">IF(AND(D13="Alquilado",H13&lt;&gt;""),MAX(0,TODAY()-H13),"")</f>
        <v/>
      </c>
      <c r="K13" s="13"/>
      <c r="L13" s="13"/>
      <c r="M13" s="14" t="str">
        <f aca="false">IF(AND(K13&lt;&gt;"",L13&lt;&gt;""),L13-K13,"")</f>
        <v/>
      </c>
      <c r="N13" s="15"/>
      <c r="O13" s="16" t="str">
        <f aca="false">IF(AND(I13&lt;&gt;"",N13&lt;&gt;""),I13*N13,"")</f>
        <v/>
      </c>
      <c r="P13" s="17" t="str">
        <f aca="false">IF(A13="","",TRIM(IF(N(J13)&gt;0,"Retorno vencido · ","")&amp;IF(AND(M13&lt;&gt;"",N(M13)&lt;=50),"Service próximo · ","")&amp;IF(AND(D13="Disponible",N(M13)&lt;=50,M13&lt;&gt;""),"No alquilar sin service","")))</f>
        <v/>
      </c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1"/>
      <c r="H14" s="11"/>
      <c r="I14" s="12" t="str">
        <f aca="true">IF(AND(D14="Alquilado",G14&lt;&gt;""),TODAY()-G14,"")</f>
        <v/>
      </c>
      <c r="J14" s="12" t="str">
        <f aca="true">IF(AND(D14="Alquilado",H14&lt;&gt;""),MAX(0,TODAY()-H14),"")</f>
        <v/>
      </c>
      <c r="K14" s="13"/>
      <c r="L14" s="13"/>
      <c r="M14" s="14" t="str">
        <f aca="false">IF(AND(K14&lt;&gt;"",L14&lt;&gt;""),L14-K14,"")</f>
        <v/>
      </c>
      <c r="N14" s="15"/>
      <c r="O14" s="16" t="str">
        <f aca="false">IF(AND(I14&lt;&gt;"",N14&lt;&gt;""),I14*N14,"")</f>
        <v/>
      </c>
      <c r="P14" s="17" t="str">
        <f aca="false">IF(A14="","",TRIM(IF(N(J14)&gt;0,"Retorno vencido · ","")&amp;IF(AND(M14&lt;&gt;"",N(M14)&lt;=50),"Service próximo · ","")&amp;IF(AND(D14="Disponible",N(M14)&lt;=50,M14&lt;&gt;""),"No alquilar sin service","")))</f>
        <v/>
      </c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1"/>
      <c r="H15" s="11"/>
      <c r="I15" s="12" t="str">
        <f aca="true">IF(AND(D15="Alquilado",G15&lt;&gt;""),TODAY()-G15,"")</f>
        <v/>
      </c>
      <c r="J15" s="12" t="str">
        <f aca="true">IF(AND(D15="Alquilado",H15&lt;&gt;""),MAX(0,TODAY()-H15),"")</f>
        <v/>
      </c>
      <c r="K15" s="13"/>
      <c r="L15" s="13"/>
      <c r="M15" s="14" t="str">
        <f aca="false">IF(AND(K15&lt;&gt;"",L15&lt;&gt;""),L15-K15,"")</f>
        <v/>
      </c>
      <c r="N15" s="15"/>
      <c r="O15" s="16" t="str">
        <f aca="false">IF(AND(I15&lt;&gt;"",N15&lt;&gt;""),I15*N15,"")</f>
        <v/>
      </c>
      <c r="P15" s="17" t="str">
        <f aca="false">IF(A15="","",TRIM(IF(N(J15)&gt;0,"Retorno vencido · ","")&amp;IF(AND(M15&lt;&gt;"",N(M15)&lt;=50),"Service próximo · ","")&amp;IF(AND(D15="Disponible",N(M15)&lt;=50,M15&lt;&gt;""),"No alquilar sin service","")))</f>
        <v/>
      </c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1"/>
      <c r="H16" s="11"/>
      <c r="I16" s="12" t="str">
        <f aca="true">IF(AND(D16="Alquilado",G16&lt;&gt;""),TODAY()-G16,"")</f>
        <v/>
      </c>
      <c r="J16" s="12" t="str">
        <f aca="true">IF(AND(D16="Alquilado",H16&lt;&gt;""),MAX(0,TODAY()-H16),"")</f>
        <v/>
      </c>
      <c r="K16" s="13"/>
      <c r="L16" s="13"/>
      <c r="M16" s="14" t="str">
        <f aca="false">IF(AND(K16&lt;&gt;"",L16&lt;&gt;""),L16-K16,"")</f>
        <v/>
      </c>
      <c r="N16" s="15"/>
      <c r="O16" s="16" t="str">
        <f aca="false">IF(AND(I16&lt;&gt;"",N16&lt;&gt;""),I16*N16,"")</f>
        <v/>
      </c>
      <c r="P16" s="17" t="str">
        <f aca="false">IF(A16="","",TRIM(IF(N(J16)&gt;0,"Retorno vencido · ","")&amp;IF(AND(M16&lt;&gt;"",N(M16)&lt;=50),"Service próximo · ","")&amp;IF(AND(D16="Disponible",N(M16)&lt;=50,M16&lt;&gt;""),"No alquilar sin service","")))</f>
        <v/>
      </c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1"/>
      <c r="H17" s="11"/>
      <c r="I17" s="12" t="str">
        <f aca="true">IF(AND(D17="Alquilado",G17&lt;&gt;""),TODAY()-G17,"")</f>
        <v/>
      </c>
      <c r="J17" s="12" t="str">
        <f aca="true">IF(AND(D17="Alquilado",H17&lt;&gt;""),MAX(0,TODAY()-H17),"")</f>
        <v/>
      </c>
      <c r="K17" s="13"/>
      <c r="L17" s="13"/>
      <c r="M17" s="14" t="str">
        <f aca="false">IF(AND(K17&lt;&gt;"",L17&lt;&gt;""),L17-K17,"")</f>
        <v/>
      </c>
      <c r="N17" s="15"/>
      <c r="O17" s="16" t="str">
        <f aca="false">IF(AND(I17&lt;&gt;"",N17&lt;&gt;""),I17*N17,"")</f>
        <v/>
      </c>
      <c r="P17" s="17" t="str">
        <f aca="false">IF(A17="","",TRIM(IF(N(J17)&gt;0,"Retorno vencido · ","")&amp;IF(AND(M17&lt;&gt;"",N(M17)&lt;=50),"Service próximo · ","")&amp;IF(AND(D17="Disponible",N(M17)&lt;=50,M17&lt;&gt;""),"No alquilar sin service","")))</f>
        <v/>
      </c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1"/>
      <c r="H18" s="11"/>
      <c r="I18" s="12" t="str">
        <f aca="true">IF(AND(D18="Alquilado",G18&lt;&gt;""),TODAY()-G18,"")</f>
        <v/>
      </c>
      <c r="J18" s="12" t="str">
        <f aca="true">IF(AND(D18="Alquilado",H18&lt;&gt;""),MAX(0,TODAY()-H18),"")</f>
        <v/>
      </c>
      <c r="K18" s="13"/>
      <c r="L18" s="13"/>
      <c r="M18" s="14" t="str">
        <f aca="false">IF(AND(K18&lt;&gt;"",L18&lt;&gt;""),L18-K18,"")</f>
        <v/>
      </c>
      <c r="N18" s="15"/>
      <c r="O18" s="16" t="str">
        <f aca="false">IF(AND(I18&lt;&gt;"",N18&lt;&gt;""),I18*N18,"")</f>
        <v/>
      </c>
      <c r="P18" s="17" t="str">
        <f aca="false">IF(A18="","",TRIM(IF(N(J18)&gt;0,"Retorno vencido · ","")&amp;IF(AND(M18&lt;&gt;"",N(M18)&lt;=50),"Service próximo · ","")&amp;IF(AND(D18="Disponible",N(M18)&lt;=50,M18&lt;&gt;""),"No alquilar sin service","")))</f>
        <v/>
      </c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1"/>
      <c r="H19" s="11"/>
      <c r="I19" s="12" t="str">
        <f aca="true">IF(AND(D19="Alquilado",G19&lt;&gt;""),TODAY()-G19,"")</f>
        <v/>
      </c>
      <c r="J19" s="12" t="str">
        <f aca="true">IF(AND(D19="Alquilado",H19&lt;&gt;""),MAX(0,TODAY()-H19),"")</f>
        <v/>
      </c>
      <c r="K19" s="13"/>
      <c r="L19" s="13"/>
      <c r="M19" s="14" t="str">
        <f aca="false">IF(AND(K19&lt;&gt;"",L19&lt;&gt;""),L19-K19,"")</f>
        <v/>
      </c>
      <c r="N19" s="15"/>
      <c r="O19" s="16" t="str">
        <f aca="false">IF(AND(I19&lt;&gt;"",N19&lt;&gt;""),I19*N19,"")</f>
        <v/>
      </c>
      <c r="P19" s="17" t="str">
        <f aca="false">IF(A19="","",TRIM(IF(N(J19)&gt;0,"Retorno vencido · ","")&amp;IF(AND(M19&lt;&gt;"",N(M19)&lt;=50),"Service próximo · ","")&amp;IF(AND(D19="Disponible",N(M19)&lt;=50,M19&lt;&gt;""),"No alquilar sin service","")))</f>
        <v/>
      </c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1"/>
      <c r="H20" s="11"/>
      <c r="I20" s="12" t="str">
        <f aca="true">IF(AND(D20="Alquilado",G20&lt;&gt;""),TODAY()-G20,"")</f>
        <v/>
      </c>
      <c r="J20" s="12" t="str">
        <f aca="true">IF(AND(D20="Alquilado",H20&lt;&gt;""),MAX(0,TODAY()-H20),"")</f>
        <v/>
      </c>
      <c r="K20" s="13"/>
      <c r="L20" s="13"/>
      <c r="M20" s="14" t="str">
        <f aca="false">IF(AND(K20&lt;&gt;"",L20&lt;&gt;""),L20-K20,"")</f>
        <v/>
      </c>
      <c r="N20" s="15"/>
      <c r="O20" s="16" t="str">
        <f aca="false">IF(AND(I20&lt;&gt;"",N20&lt;&gt;""),I20*N20,"")</f>
        <v/>
      </c>
      <c r="P20" s="17" t="str">
        <f aca="false">IF(A20="","",TRIM(IF(N(J20)&gt;0,"Retorno vencido · ","")&amp;IF(AND(M20&lt;&gt;"",N(M20)&lt;=50),"Service próximo · ","")&amp;IF(AND(D20="Disponible",N(M20)&lt;=50,M20&lt;&gt;""),"No alquilar sin service","")))</f>
        <v/>
      </c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1"/>
      <c r="H21" s="11"/>
      <c r="I21" s="12" t="str">
        <f aca="true">IF(AND(D21="Alquilado",G21&lt;&gt;""),TODAY()-G21,"")</f>
        <v/>
      </c>
      <c r="J21" s="12" t="str">
        <f aca="true">IF(AND(D21="Alquilado",H21&lt;&gt;""),MAX(0,TODAY()-H21),"")</f>
        <v/>
      </c>
      <c r="K21" s="13"/>
      <c r="L21" s="13"/>
      <c r="M21" s="14" t="str">
        <f aca="false">IF(AND(K21&lt;&gt;"",L21&lt;&gt;""),L21-K21,"")</f>
        <v/>
      </c>
      <c r="N21" s="15"/>
      <c r="O21" s="16" t="str">
        <f aca="false">IF(AND(I21&lt;&gt;"",N21&lt;&gt;""),I21*N21,"")</f>
        <v/>
      </c>
      <c r="P21" s="17" t="str">
        <f aca="false">IF(A21="","",TRIM(IF(N(J21)&gt;0,"Retorno vencido · ","")&amp;IF(AND(M21&lt;&gt;"",N(M21)&lt;=50),"Service próximo · ","")&amp;IF(AND(D21="Disponible",N(M21)&lt;=50,M21&lt;&gt;""),"No alquilar sin service","")))</f>
        <v/>
      </c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1"/>
      <c r="H22" s="11"/>
      <c r="I22" s="12" t="str">
        <f aca="true">IF(AND(D22="Alquilado",G22&lt;&gt;""),TODAY()-G22,"")</f>
        <v/>
      </c>
      <c r="J22" s="12" t="str">
        <f aca="true">IF(AND(D22="Alquilado",H22&lt;&gt;""),MAX(0,TODAY()-H22),"")</f>
        <v/>
      </c>
      <c r="K22" s="13"/>
      <c r="L22" s="13"/>
      <c r="M22" s="14" t="str">
        <f aca="false">IF(AND(K22&lt;&gt;"",L22&lt;&gt;""),L22-K22,"")</f>
        <v/>
      </c>
      <c r="N22" s="15"/>
      <c r="O22" s="16" t="str">
        <f aca="false">IF(AND(I22&lt;&gt;"",N22&lt;&gt;""),I22*N22,"")</f>
        <v/>
      </c>
      <c r="P22" s="17" t="str">
        <f aca="false">IF(A22="","",TRIM(IF(N(J22)&gt;0,"Retorno vencido · ","")&amp;IF(AND(M22&lt;&gt;"",N(M22)&lt;=50),"Service próximo · ","")&amp;IF(AND(D22="Disponible",N(M22)&lt;=50,M22&lt;&gt;""),"No alquilar sin service","")))</f>
        <v/>
      </c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1"/>
      <c r="H23" s="11"/>
      <c r="I23" s="12" t="str">
        <f aca="true">IF(AND(D23="Alquilado",G23&lt;&gt;""),TODAY()-G23,"")</f>
        <v/>
      </c>
      <c r="J23" s="12" t="str">
        <f aca="true">IF(AND(D23="Alquilado",H23&lt;&gt;""),MAX(0,TODAY()-H23),"")</f>
        <v/>
      </c>
      <c r="K23" s="13"/>
      <c r="L23" s="13"/>
      <c r="M23" s="14" t="str">
        <f aca="false">IF(AND(K23&lt;&gt;"",L23&lt;&gt;""),L23-K23,"")</f>
        <v/>
      </c>
      <c r="N23" s="15"/>
      <c r="O23" s="16" t="str">
        <f aca="false">IF(AND(I23&lt;&gt;"",N23&lt;&gt;""),I23*N23,"")</f>
        <v/>
      </c>
      <c r="P23" s="17" t="str">
        <f aca="false">IF(A23="","",TRIM(IF(N(J23)&gt;0,"Retorno vencido · ","")&amp;IF(AND(M23&lt;&gt;"",N(M23)&lt;=50),"Service próximo · ","")&amp;IF(AND(D23="Disponible",N(M23)&lt;=50,M23&lt;&gt;""),"No alquilar sin service","")))</f>
        <v/>
      </c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1"/>
      <c r="H24" s="11"/>
      <c r="I24" s="12" t="str">
        <f aca="true">IF(AND(D24="Alquilado",G24&lt;&gt;""),TODAY()-G24,"")</f>
        <v/>
      </c>
      <c r="J24" s="12" t="str">
        <f aca="true">IF(AND(D24="Alquilado",H24&lt;&gt;""),MAX(0,TODAY()-H24),"")</f>
        <v/>
      </c>
      <c r="K24" s="13"/>
      <c r="L24" s="13"/>
      <c r="M24" s="14" t="str">
        <f aca="false">IF(AND(K24&lt;&gt;"",L24&lt;&gt;""),L24-K24,"")</f>
        <v/>
      </c>
      <c r="N24" s="15"/>
      <c r="O24" s="16" t="str">
        <f aca="false">IF(AND(I24&lt;&gt;"",N24&lt;&gt;""),I24*N24,"")</f>
        <v/>
      </c>
      <c r="P24" s="17" t="str">
        <f aca="false">IF(A24="","",TRIM(IF(N(J24)&gt;0,"Retorno vencido · ","")&amp;IF(AND(M24&lt;&gt;"",N(M24)&lt;=50),"Service próximo · ","")&amp;IF(AND(D24="Disponible",N(M24)&lt;=50,M24&lt;&gt;""),"No alquilar sin service","")))</f>
        <v/>
      </c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1"/>
      <c r="H25" s="11"/>
      <c r="I25" s="12" t="str">
        <f aca="true">IF(AND(D25="Alquilado",G25&lt;&gt;""),TODAY()-G25,"")</f>
        <v/>
      </c>
      <c r="J25" s="12" t="str">
        <f aca="true">IF(AND(D25="Alquilado",H25&lt;&gt;""),MAX(0,TODAY()-H25),"")</f>
        <v/>
      </c>
      <c r="K25" s="13"/>
      <c r="L25" s="13"/>
      <c r="M25" s="14" t="str">
        <f aca="false">IF(AND(K25&lt;&gt;"",L25&lt;&gt;""),L25-K25,"")</f>
        <v/>
      </c>
      <c r="N25" s="15"/>
      <c r="O25" s="16" t="str">
        <f aca="false">IF(AND(I25&lt;&gt;"",N25&lt;&gt;""),I25*N25,"")</f>
        <v/>
      </c>
      <c r="P25" s="17" t="str">
        <f aca="false">IF(A25="","",TRIM(IF(N(J25)&gt;0,"Retorno vencido · ","")&amp;IF(AND(M25&lt;&gt;"",N(M25)&lt;=50),"Service próximo · ","")&amp;IF(AND(D25="Disponible",N(M25)&lt;=50,M25&lt;&gt;""),"No alquilar sin service","")))</f>
        <v/>
      </c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1"/>
      <c r="H26" s="11"/>
      <c r="I26" s="12" t="str">
        <f aca="true">IF(AND(D26="Alquilado",G26&lt;&gt;""),TODAY()-G26,"")</f>
        <v/>
      </c>
      <c r="J26" s="12" t="str">
        <f aca="true">IF(AND(D26="Alquilado",H26&lt;&gt;""),MAX(0,TODAY()-H26),"")</f>
        <v/>
      </c>
      <c r="K26" s="13"/>
      <c r="L26" s="13"/>
      <c r="M26" s="14" t="str">
        <f aca="false">IF(AND(K26&lt;&gt;"",L26&lt;&gt;""),L26-K26,"")</f>
        <v/>
      </c>
      <c r="N26" s="15"/>
      <c r="O26" s="16" t="str">
        <f aca="false">IF(AND(I26&lt;&gt;"",N26&lt;&gt;""),I26*N26,"")</f>
        <v/>
      </c>
      <c r="P26" s="17" t="str">
        <f aca="false">IF(A26="","",TRIM(IF(N(J26)&gt;0,"Retorno vencido · ","")&amp;IF(AND(M26&lt;&gt;"",N(M26)&lt;=50),"Service próximo · ","")&amp;IF(AND(D26="Disponible",N(M26)&lt;=50,M26&lt;&gt;""),"No alquilar sin service","")))</f>
        <v/>
      </c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1"/>
      <c r="H27" s="11"/>
      <c r="I27" s="12" t="str">
        <f aca="true">IF(AND(D27="Alquilado",G27&lt;&gt;""),TODAY()-G27,"")</f>
        <v/>
      </c>
      <c r="J27" s="12" t="str">
        <f aca="true">IF(AND(D27="Alquilado",H27&lt;&gt;""),MAX(0,TODAY()-H27),"")</f>
        <v/>
      </c>
      <c r="K27" s="13"/>
      <c r="L27" s="13"/>
      <c r="M27" s="14" t="str">
        <f aca="false">IF(AND(K27&lt;&gt;"",L27&lt;&gt;""),L27-K27,"")</f>
        <v/>
      </c>
      <c r="N27" s="15"/>
      <c r="O27" s="16" t="str">
        <f aca="false">IF(AND(I27&lt;&gt;"",N27&lt;&gt;""),I27*N27,"")</f>
        <v/>
      </c>
      <c r="P27" s="17" t="str">
        <f aca="false">IF(A27="","",TRIM(IF(N(J27)&gt;0,"Retorno vencido · ","")&amp;IF(AND(M27&lt;&gt;"",N(M27)&lt;=50),"Service próximo · ","")&amp;IF(AND(D27="Disponible",N(M27)&lt;=50,M27&lt;&gt;""),"No alquilar sin service","")))</f>
        <v/>
      </c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1"/>
      <c r="H28" s="11"/>
      <c r="I28" s="12" t="str">
        <f aca="true">IF(AND(D28="Alquilado",G28&lt;&gt;""),TODAY()-G28,"")</f>
        <v/>
      </c>
      <c r="J28" s="12" t="str">
        <f aca="true">IF(AND(D28="Alquilado",H28&lt;&gt;""),MAX(0,TODAY()-H28),"")</f>
        <v/>
      </c>
      <c r="K28" s="13"/>
      <c r="L28" s="13"/>
      <c r="M28" s="14" t="str">
        <f aca="false">IF(AND(K28&lt;&gt;"",L28&lt;&gt;""),L28-K28,"")</f>
        <v/>
      </c>
      <c r="N28" s="15"/>
      <c r="O28" s="16" t="str">
        <f aca="false">IF(AND(I28&lt;&gt;"",N28&lt;&gt;""),I28*N28,"")</f>
        <v/>
      </c>
      <c r="P28" s="17" t="str">
        <f aca="false">IF(A28="","",TRIM(IF(N(J28)&gt;0,"Retorno vencido · ","")&amp;IF(AND(M28&lt;&gt;"",N(M28)&lt;=50),"Service próximo · ","")&amp;IF(AND(D28="Disponible",N(M28)&lt;=50,M28&lt;&gt;""),"No alquilar sin service","")))</f>
        <v/>
      </c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1"/>
      <c r="H29" s="11"/>
      <c r="I29" s="12" t="str">
        <f aca="true">IF(AND(D29="Alquilado",G29&lt;&gt;""),TODAY()-G29,"")</f>
        <v/>
      </c>
      <c r="J29" s="12" t="str">
        <f aca="true">IF(AND(D29="Alquilado",H29&lt;&gt;""),MAX(0,TODAY()-H29),"")</f>
        <v/>
      </c>
      <c r="K29" s="13"/>
      <c r="L29" s="13"/>
      <c r="M29" s="14" t="str">
        <f aca="false">IF(AND(K29&lt;&gt;"",L29&lt;&gt;""),L29-K29,"")</f>
        <v/>
      </c>
      <c r="N29" s="15"/>
      <c r="O29" s="16" t="str">
        <f aca="false">IF(AND(I29&lt;&gt;"",N29&lt;&gt;""),I29*N29,"")</f>
        <v/>
      </c>
      <c r="P29" s="17" t="str">
        <f aca="false">IF(A29="","",TRIM(IF(N(J29)&gt;0,"Retorno vencido · ","")&amp;IF(AND(M29&lt;&gt;"",N(M29)&lt;=50),"Service próximo · ","")&amp;IF(AND(D29="Disponible",N(M29)&lt;=50,M29&lt;&gt;""),"No alquilar sin service","")))</f>
        <v/>
      </c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1"/>
      <c r="H30" s="11"/>
      <c r="I30" s="12" t="str">
        <f aca="true">IF(AND(D30="Alquilado",G30&lt;&gt;""),TODAY()-G30,"")</f>
        <v/>
      </c>
      <c r="J30" s="12" t="str">
        <f aca="true">IF(AND(D30="Alquilado",H30&lt;&gt;""),MAX(0,TODAY()-H30),"")</f>
        <v/>
      </c>
      <c r="K30" s="13"/>
      <c r="L30" s="13"/>
      <c r="M30" s="14" t="str">
        <f aca="false">IF(AND(K30&lt;&gt;"",L30&lt;&gt;""),L30-K30,"")</f>
        <v/>
      </c>
      <c r="N30" s="15"/>
      <c r="O30" s="16" t="str">
        <f aca="false">IF(AND(I30&lt;&gt;"",N30&lt;&gt;""),I30*N30,"")</f>
        <v/>
      </c>
      <c r="P30" s="17" t="str">
        <f aca="false">IF(A30="","",TRIM(IF(N(J30)&gt;0,"Retorno vencido · ","")&amp;IF(AND(M30&lt;&gt;"",N(M30)&lt;=50),"Service próximo · ","")&amp;IF(AND(D30="Disponible",N(M30)&lt;=50,M30&lt;&gt;""),"No alquilar sin service","")))</f>
        <v/>
      </c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1"/>
      <c r="H31" s="11"/>
      <c r="I31" s="12" t="str">
        <f aca="true">IF(AND(D31="Alquilado",G31&lt;&gt;""),TODAY()-G31,"")</f>
        <v/>
      </c>
      <c r="J31" s="12" t="str">
        <f aca="true">IF(AND(D31="Alquilado",H31&lt;&gt;""),MAX(0,TODAY()-H31),"")</f>
        <v/>
      </c>
      <c r="K31" s="13"/>
      <c r="L31" s="13"/>
      <c r="M31" s="14" t="str">
        <f aca="false">IF(AND(K31&lt;&gt;"",L31&lt;&gt;""),L31-K31,"")</f>
        <v/>
      </c>
      <c r="N31" s="15"/>
      <c r="O31" s="16" t="str">
        <f aca="false">IF(AND(I31&lt;&gt;"",N31&lt;&gt;""),I31*N31,"")</f>
        <v/>
      </c>
      <c r="P31" s="17" t="str">
        <f aca="false">IF(A31="","",TRIM(IF(N(J31)&gt;0,"Retorno vencido · ","")&amp;IF(AND(M31&lt;&gt;"",N(M31)&lt;=50),"Service próximo · ","")&amp;IF(AND(D31="Disponible",N(M31)&lt;=50,M31&lt;&gt;""),"No alquilar sin service","")))</f>
        <v/>
      </c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1"/>
      <c r="H32" s="11"/>
      <c r="I32" s="12" t="str">
        <f aca="true">IF(AND(D32="Alquilado",G32&lt;&gt;""),TODAY()-G32,"")</f>
        <v/>
      </c>
      <c r="J32" s="12" t="str">
        <f aca="true">IF(AND(D32="Alquilado",H32&lt;&gt;""),MAX(0,TODAY()-H32),"")</f>
        <v/>
      </c>
      <c r="K32" s="13"/>
      <c r="L32" s="13"/>
      <c r="M32" s="14" t="str">
        <f aca="false">IF(AND(K32&lt;&gt;"",L32&lt;&gt;""),L32-K32,"")</f>
        <v/>
      </c>
      <c r="N32" s="15"/>
      <c r="O32" s="16" t="str">
        <f aca="false">IF(AND(I32&lt;&gt;"",N32&lt;&gt;""),I32*N32,"")</f>
        <v/>
      </c>
      <c r="P32" s="17" t="str">
        <f aca="false">IF(A32="","",TRIM(IF(N(J32)&gt;0,"Retorno vencido · ","")&amp;IF(AND(M32&lt;&gt;"",N(M32)&lt;=50),"Service próximo · ","")&amp;IF(AND(D32="Disponible",N(M32)&lt;=50,M32&lt;&gt;""),"No alquilar sin service","")))</f>
        <v/>
      </c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1"/>
      <c r="H33" s="11"/>
      <c r="I33" s="12" t="str">
        <f aca="true">IF(AND(D33="Alquilado",G33&lt;&gt;""),TODAY()-G33,"")</f>
        <v/>
      </c>
      <c r="J33" s="12" t="str">
        <f aca="true">IF(AND(D33="Alquilado",H33&lt;&gt;""),MAX(0,TODAY()-H33),"")</f>
        <v/>
      </c>
      <c r="K33" s="13"/>
      <c r="L33" s="13"/>
      <c r="M33" s="14" t="str">
        <f aca="false">IF(AND(K33&lt;&gt;"",L33&lt;&gt;""),L33-K33,"")</f>
        <v/>
      </c>
      <c r="N33" s="15"/>
      <c r="O33" s="16" t="str">
        <f aca="false">IF(AND(I33&lt;&gt;"",N33&lt;&gt;""),I33*N33,"")</f>
        <v/>
      </c>
      <c r="P33" s="17" t="str">
        <f aca="false">IF(A33="","",TRIM(IF(N(J33)&gt;0,"Retorno vencido · ","")&amp;IF(AND(M33&lt;&gt;"",N(M33)&lt;=50),"Service próximo · ","")&amp;IF(AND(D33="Disponible",N(M33)&lt;=50,M33&lt;&gt;""),"No alquilar sin service","")))</f>
        <v/>
      </c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1"/>
      <c r="H34" s="11"/>
      <c r="I34" s="12" t="str">
        <f aca="true">IF(AND(D34="Alquilado",G34&lt;&gt;""),TODAY()-G34,"")</f>
        <v/>
      </c>
      <c r="J34" s="12" t="str">
        <f aca="true">IF(AND(D34="Alquilado",H34&lt;&gt;""),MAX(0,TODAY()-H34),"")</f>
        <v/>
      </c>
      <c r="K34" s="13"/>
      <c r="L34" s="13"/>
      <c r="M34" s="14" t="str">
        <f aca="false">IF(AND(K34&lt;&gt;"",L34&lt;&gt;""),L34-K34,"")</f>
        <v/>
      </c>
      <c r="N34" s="15"/>
      <c r="O34" s="16" t="str">
        <f aca="false">IF(AND(I34&lt;&gt;"",N34&lt;&gt;""),I34*N34,"")</f>
        <v/>
      </c>
      <c r="P34" s="17" t="str">
        <f aca="false">IF(A34="","",TRIM(IF(N(J34)&gt;0,"Retorno vencido · ","")&amp;IF(AND(M34&lt;&gt;"",N(M34)&lt;=50),"Service próximo · ","")&amp;IF(AND(D34="Disponible",N(M34)&lt;=50,M34&lt;&gt;""),"No alquilar sin service","")))</f>
        <v/>
      </c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1"/>
      <c r="H35" s="11"/>
      <c r="I35" s="12" t="str">
        <f aca="true">IF(AND(D35="Alquilado",G35&lt;&gt;""),TODAY()-G35,"")</f>
        <v/>
      </c>
      <c r="J35" s="12" t="str">
        <f aca="true">IF(AND(D35="Alquilado",H35&lt;&gt;""),MAX(0,TODAY()-H35),"")</f>
        <v/>
      </c>
      <c r="K35" s="13"/>
      <c r="L35" s="13"/>
      <c r="M35" s="14" t="str">
        <f aca="false">IF(AND(K35&lt;&gt;"",L35&lt;&gt;""),L35-K35,"")</f>
        <v/>
      </c>
      <c r="N35" s="15"/>
      <c r="O35" s="16" t="str">
        <f aca="false">IF(AND(I35&lt;&gt;"",N35&lt;&gt;""),I35*N35,"")</f>
        <v/>
      </c>
      <c r="P35" s="17" t="str">
        <f aca="false">IF(A35="","",TRIM(IF(N(J35)&gt;0,"Retorno vencido · ","")&amp;IF(AND(M35&lt;&gt;"",N(M35)&lt;=50),"Service próximo · ","")&amp;IF(AND(D35="Disponible",N(M35)&lt;=50,M35&lt;&gt;""),"No alquilar sin service","")))</f>
        <v/>
      </c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1"/>
      <c r="H36" s="11"/>
      <c r="I36" s="12" t="str">
        <f aca="true">IF(AND(D36="Alquilado",G36&lt;&gt;""),TODAY()-G36,"")</f>
        <v/>
      </c>
      <c r="J36" s="12" t="str">
        <f aca="true">IF(AND(D36="Alquilado",H36&lt;&gt;""),MAX(0,TODAY()-H36),"")</f>
        <v/>
      </c>
      <c r="K36" s="13"/>
      <c r="L36" s="13"/>
      <c r="M36" s="14" t="str">
        <f aca="false">IF(AND(K36&lt;&gt;"",L36&lt;&gt;""),L36-K36,"")</f>
        <v/>
      </c>
      <c r="N36" s="15"/>
      <c r="O36" s="16" t="str">
        <f aca="false">IF(AND(I36&lt;&gt;"",N36&lt;&gt;""),I36*N36,"")</f>
        <v/>
      </c>
      <c r="P36" s="17" t="str">
        <f aca="false">IF(A36="","",TRIM(IF(N(J36)&gt;0,"Retorno vencido · ","")&amp;IF(AND(M36&lt;&gt;"",N(M36)&lt;=50),"Service próximo · ","")&amp;IF(AND(D36="Disponible",N(M36)&lt;=50,M36&lt;&gt;""),"No alquilar sin service","")))</f>
        <v/>
      </c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1"/>
      <c r="H37" s="11"/>
      <c r="I37" s="12" t="str">
        <f aca="true">IF(AND(D37="Alquilado",G37&lt;&gt;""),TODAY()-G37,"")</f>
        <v/>
      </c>
      <c r="J37" s="12" t="str">
        <f aca="true">IF(AND(D37="Alquilado",H37&lt;&gt;""),MAX(0,TODAY()-H37),"")</f>
        <v/>
      </c>
      <c r="K37" s="13"/>
      <c r="L37" s="13"/>
      <c r="M37" s="14" t="str">
        <f aca="false">IF(AND(K37&lt;&gt;"",L37&lt;&gt;""),L37-K37,"")</f>
        <v/>
      </c>
      <c r="N37" s="15"/>
      <c r="O37" s="16" t="str">
        <f aca="false">IF(AND(I37&lt;&gt;"",N37&lt;&gt;""),I37*N37,"")</f>
        <v/>
      </c>
      <c r="P37" s="17" t="str">
        <f aca="false">IF(A37="","",TRIM(IF(N(J37)&gt;0,"Retorno vencido · ","")&amp;IF(AND(M37&lt;&gt;"",N(M37)&lt;=50),"Service próximo · ","")&amp;IF(AND(D37="Disponible",N(M37)&lt;=50,M37&lt;&gt;""),"No alquilar sin service","")))</f>
        <v/>
      </c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1"/>
      <c r="H38" s="11"/>
      <c r="I38" s="12" t="str">
        <f aca="true">IF(AND(D38="Alquilado",G38&lt;&gt;""),TODAY()-G38,"")</f>
        <v/>
      </c>
      <c r="J38" s="12" t="str">
        <f aca="true">IF(AND(D38="Alquilado",H38&lt;&gt;""),MAX(0,TODAY()-H38),"")</f>
        <v/>
      </c>
      <c r="K38" s="13"/>
      <c r="L38" s="13"/>
      <c r="M38" s="14" t="str">
        <f aca="false">IF(AND(K38&lt;&gt;"",L38&lt;&gt;""),L38-K38,"")</f>
        <v/>
      </c>
      <c r="N38" s="15"/>
      <c r="O38" s="16" t="str">
        <f aca="false">IF(AND(I38&lt;&gt;"",N38&lt;&gt;""),I38*N38,"")</f>
        <v/>
      </c>
      <c r="P38" s="17" t="str">
        <f aca="false">IF(A38="","",TRIM(IF(N(J38)&gt;0,"Retorno vencido · ","")&amp;IF(AND(M38&lt;&gt;"",N(M38)&lt;=50),"Service próximo · ","")&amp;IF(AND(D38="Disponible",N(M38)&lt;=50,M38&lt;&gt;""),"No alquilar sin service","")))</f>
        <v/>
      </c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1"/>
      <c r="H39" s="11"/>
      <c r="I39" s="12" t="str">
        <f aca="true">IF(AND(D39="Alquilado",G39&lt;&gt;""),TODAY()-G39,"")</f>
        <v/>
      </c>
      <c r="J39" s="12" t="str">
        <f aca="true">IF(AND(D39="Alquilado",H39&lt;&gt;""),MAX(0,TODAY()-H39),"")</f>
        <v/>
      </c>
      <c r="K39" s="13"/>
      <c r="L39" s="13"/>
      <c r="M39" s="14" t="str">
        <f aca="false">IF(AND(K39&lt;&gt;"",L39&lt;&gt;""),L39-K39,"")</f>
        <v/>
      </c>
      <c r="N39" s="15"/>
      <c r="O39" s="16" t="str">
        <f aca="false">IF(AND(I39&lt;&gt;"",N39&lt;&gt;""),I39*N39,"")</f>
        <v/>
      </c>
      <c r="P39" s="17" t="str">
        <f aca="false">IF(A39="","",TRIM(IF(N(J39)&gt;0,"Retorno vencido · ","")&amp;IF(AND(M39&lt;&gt;"",N(M39)&lt;=50),"Service próximo · ","")&amp;IF(AND(D39="Disponible",N(M39)&lt;=50,M39&lt;&gt;""),"No alquilar sin service","")))</f>
        <v/>
      </c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1"/>
      <c r="H40" s="11"/>
      <c r="I40" s="12" t="str">
        <f aca="true">IF(AND(D40="Alquilado",G40&lt;&gt;""),TODAY()-G40,"")</f>
        <v/>
      </c>
      <c r="J40" s="12" t="str">
        <f aca="true">IF(AND(D40="Alquilado",H40&lt;&gt;""),MAX(0,TODAY()-H40),"")</f>
        <v/>
      </c>
      <c r="K40" s="13"/>
      <c r="L40" s="13"/>
      <c r="M40" s="14" t="str">
        <f aca="false">IF(AND(K40&lt;&gt;"",L40&lt;&gt;""),L40-K40,"")</f>
        <v/>
      </c>
      <c r="N40" s="15"/>
      <c r="O40" s="16" t="str">
        <f aca="false">IF(AND(I40&lt;&gt;"",N40&lt;&gt;""),I40*N40,"")</f>
        <v/>
      </c>
      <c r="P40" s="17" t="str">
        <f aca="false">IF(A40="","",TRIM(IF(N(J40)&gt;0,"Retorno vencido · ","")&amp;IF(AND(M40&lt;&gt;"",N(M40)&lt;=50),"Service próximo · ","")&amp;IF(AND(D40="Disponible",N(M40)&lt;=50,M40&lt;&gt;""),"No alquilar sin service","")))</f>
        <v/>
      </c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1"/>
      <c r="H41" s="11"/>
      <c r="I41" s="12" t="str">
        <f aca="true">IF(AND(D41="Alquilado",G41&lt;&gt;""),TODAY()-G41,"")</f>
        <v/>
      </c>
      <c r="J41" s="12" t="str">
        <f aca="true">IF(AND(D41="Alquilado",H41&lt;&gt;""),MAX(0,TODAY()-H41),"")</f>
        <v/>
      </c>
      <c r="K41" s="13"/>
      <c r="L41" s="13"/>
      <c r="M41" s="14" t="str">
        <f aca="false">IF(AND(K41&lt;&gt;"",L41&lt;&gt;""),L41-K41,"")</f>
        <v/>
      </c>
      <c r="N41" s="15"/>
      <c r="O41" s="16" t="str">
        <f aca="false">IF(AND(I41&lt;&gt;"",N41&lt;&gt;""),I41*N41,"")</f>
        <v/>
      </c>
      <c r="P41" s="17" t="str">
        <f aca="false">IF(A41="","",TRIM(IF(N(J41)&gt;0,"Retorno vencido · ","")&amp;IF(AND(M41&lt;&gt;"",N(M41)&lt;=50),"Service próximo · ","")&amp;IF(AND(D41="Disponible",N(M41)&lt;=50,M41&lt;&gt;""),"No alquilar sin service","")))</f>
        <v/>
      </c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1"/>
      <c r="H42" s="11"/>
      <c r="I42" s="12" t="str">
        <f aca="true">IF(AND(D42="Alquilado",G42&lt;&gt;""),TODAY()-G42,"")</f>
        <v/>
      </c>
      <c r="J42" s="12" t="str">
        <f aca="true">IF(AND(D42="Alquilado",H42&lt;&gt;""),MAX(0,TODAY()-H42),"")</f>
        <v/>
      </c>
      <c r="K42" s="13"/>
      <c r="L42" s="13"/>
      <c r="M42" s="14" t="str">
        <f aca="false">IF(AND(K42&lt;&gt;"",L42&lt;&gt;""),L42-K42,"")</f>
        <v/>
      </c>
      <c r="N42" s="15"/>
      <c r="O42" s="16" t="str">
        <f aca="false">IF(AND(I42&lt;&gt;"",N42&lt;&gt;""),I42*N42,"")</f>
        <v/>
      </c>
      <c r="P42" s="17" t="str">
        <f aca="false">IF(A42="","",TRIM(IF(N(J42)&gt;0,"Retorno vencido · ","")&amp;IF(AND(M42&lt;&gt;"",N(M42)&lt;=50),"Service próximo · ","")&amp;IF(AND(D42="Disponible",N(M42)&lt;=50,M42&lt;&gt;""),"No alquilar sin service","")))</f>
        <v/>
      </c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1"/>
      <c r="H43" s="11"/>
      <c r="I43" s="12" t="str">
        <f aca="true">IF(AND(D43="Alquilado",G43&lt;&gt;""),TODAY()-G43,"")</f>
        <v/>
      </c>
      <c r="J43" s="12" t="str">
        <f aca="true">IF(AND(D43="Alquilado",H43&lt;&gt;""),MAX(0,TODAY()-H43),"")</f>
        <v/>
      </c>
      <c r="K43" s="13"/>
      <c r="L43" s="13"/>
      <c r="M43" s="14" t="str">
        <f aca="false">IF(AND(K43&lt;&gt;"",L43&lt;&gt;""),L43-K43,"")</f>
        <v/>
      </c>
      <c r="N43" s="15"/>
      <c r="O43" s="16" t="str">
        <f aca="false">IF(AND(I43&lt;&gt;"",N43&lt;&gt;""),I43*N43,"")</f>
        <v/>
      </c>
      <c r="P43" s="17" t="str">
        <f aca="false">IF(A43="","",TRIM(IF(N(J43)&gt;0,"Retorno vencido · ","")&amp;IF(AND(M43&lt;&gt;"",N(M43)&lt;=50),"Service próximo · ","")&amp;IF(AND(D43="Disponible",N(M43)&lt;=50,M43&lt;&gt;""),"No alquilar sin service","")))</f>
        <v/>
      </c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1"/>
      <c r="H44" s="11"/>
      <c r="I44" s="12" t="str">
        <f aca="true">IF(AND(D44="Alquilado",G44&lt;&gt;""),TODAY()-G44,"")</f>
        <v/>
      </c>
      <c r="J44" s="12" t="str">
        <f aca="true">IF(AND(D44="Alquilado",H44&lt;&gt;""),MAX(0,TODAY()-H44),"")</f>
        <v/>
      </c>
      <c r="K44" s="13"/>
      <c r="L44" s="13"/>
      <c r="M44" s="14" t="str">
        <f aca="false">IF(AND(K44&lt;&gt;"",L44&lt;&gt;""),L44-K44,"")</f>
        <v/>
      </c>
      <c r="N44" s="15"/>
      <c r="O44" s="16" t="str">
        <f aca="false">IF(AND(I44&lt;&gt;"",N44&lt;&gt;""),I44*N44,"")</f>
        <v/>
      </c>
      <c r="P44" s="17" t="str">
        <f aca="false">IF(A44="","",TRIM(IF(N(J44)&gt;0,"Retorno vencido · ","")&amp;IF(AND(M44&lt;&gt;"",N(M44)&lt;=50),"Service próximo · ","")&amp;IF(AND(D44="Disponible",N(M44)&lt;=50,M44&lt;&gt;""),"No alquilar sin service","")))</f>
        <v/>
      </c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1"/>
      <c r="H45" s="11"/>
      <c r="I45" s="12" t="str">
        <f aca="true">IF(AND(D45="Alquilado",G45&lt;&gt;""),TODAY()-G45,"")</f>
        <v/>
      </c>
      <c r="J45" s="12" t="str">
        <f aca="true">IF(AND(D45="Alquilado",H45&lt;&gt;""),MAX(0,TODAY()-H45),"")</f>
        <v/>
      </c>
      <c r="K45" s="13"/>
      <c r="L45" s="13"/>
      <c r="M45" s="14" t="str">
        <f aca="false">IF(AND(K45&lt;&gt;"",L45&lt;&gt;""),L45-K45,"")</f>
        <v/>
      </c>
      <c r="N45" s="15"/>
      <c r="O45" s="16" t="str">
        <f aca="false">IF(AND(I45&lt;&gt;"",N45&lt;&gt;""),I45*N45,"")</f>
        <v/>
      </c>
      <c r="P45" s="17" t="str">
        <f aca="false">IF(A45="","",TRIM(IF(N(J45)&gt;0,"Retorno vencido · ","")&amp;IF(AND(M45&lt;&gt;"",N(M45)&lt;=50),"Service próximo · ","")&amp;IF(AND(D45="Disponible",N(M45)&lt;=50,M45&lt;&gt;""),"No alquilar sin service","")))</f>
        <v/>
      </c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1"/>
      <c r="H46" s="11"/>
      <c r="I46" s="12" t="str">
        <f aca="true">IF(AND(D46="Alquilado",G46&lt;&gt;""),TODAY()-G46,"")</f>
        <v/>
      </c>
      <c r="J46" s="12" t="str">
        <f aca="true">IF(AND(D46="Alquilado",H46&lt;&gt;""),MAX(0,TODAY()-H46),"")</f>
        <v/>
      </c>
      <c r="K46" s="13"/>
      <c r="L46" s="13"/>
      <c r="M46" s="14" t="str">
        <f aca="false">IF(AND(K46&lt;&gt;"",L46&lt;&gt;""),L46-K46,"")</f>
        <v/>
      </c>
      <c r="N46" s="15"/>
      <c r="O46" s="16" t="str">
        <f aca="false">IF(AND(I46&lt;&gt;"",N46&lt;&gt;""),I46*N46,"")</f>
        <v/>
      </c>
      <c r="P46" s="17" t="str">
        <f aca="false">IF(A46="","",TRIM(IF(N(J46)&gt;0,"Retorno vencido · ","")&amp;IF(AND(M46&lt;&gt;"",N(M46)&lt;=50),"Service próximo · ","")&amp;IF(AND(D46="Disponible",N(M46)&lt;=50,M46&lt;&gt;""),"No alquilar sin service","")))</f>
        <v/>
      </c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1"/>
      <c r="H47" s="11"/>
      <c r="I47" s="12" t="str">
        <f aca="true">IF(AND(D47="Alquilado",G47&lt;&gt;""),TODAY()-G47,"")</f>
        <v/>
      </c>
      <c r="J47" s="12" t="str">
        <f aca="true">IF(AND(D47="Alquilado",H47&lt;&gt;""),MAX(0,TODAY()-H47),"")</f>
        <v/>
      </c>
      <c r="K47" s="13"/>
      <c r="L47" s="13"/>
      <c r="M47" s="14" t="str">
        <f aca="false">IF(AND(K47&lt;&gt;"",L47&lt;&gt;""),L47-K47,"")</f>
        <v/>
      </c>
      <c r="N47" s="15"/>
      <c r="O47" s="16" t="str">
        <f aca="false">IF(AND(I47&lt;&gt;"",N47&lt;&gt;""),I47*N47,"")</f>
        <v/>
      </c>
      <c r="P47" s="17" t="str">
        <f aca="false">IF(A47="","",TRIM(IF(N(J47)&gt;0,"Retorno vencido · ","")&amp;IF(AND(M47&lt;&gt;"",N(M47)&lt;=50),"Service próximo · ","")&amp;IF(AND(D47="Disponible",N(M47)&lt;=50,M47&lt;&gt;""),"No alquilar sin service","")))</f>
        <v/>
      </c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1"/>
      <c r="H48" s="11"/>
      <c r="I48" s="12" t="str">
        <f aca="true">IF(AND(D48="Alquilado",G48&lt;&gt;""),TODAY()-G48,"")</f>
        <v/>
      </c>
      <c r="J48" s="12" t="str">
        <f aca="true">IF(AND(D48="Alquilado",H48&lt;&gt;""),MAX(0,TODAY()-H48),"")</f>
        <v/>
      </c>
      <c r="K48" s="13"/>
      <c r="L48" s="13"/>
      <c r="M48" s="14" t="str">
        <f aca="false">IF(AND(K48&lt;&gt;"",L48&lt;&gt;""),L48-K48,"")</f>
        <v/>
      </c>
      <c r="N48" s="15"/>
      <c r="O48" s="16" t="str">
        <f aca="false">IF(AND(I48&lt;&gt;"",N48&lt;&gt;""),I48*N48,"")</f>
        <v/>
      </c>
      <c r="P48" s="17" t="str">
        <f aca="false">IF(A48="","",TRIM(IF(N(J48)&gt;0,"Retorno vencido · ","")&amp;IF(AND(M48&lt;&gt;"",N(M48)&lt;=50),"Service próximo · ","")&amp;IF(AND(D48="Disponible",N(M48)&lt;=50,M48&lt;&gt;""),"No alquilar sin service","")))</f>
        <v/>
      </c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1"/>
      <c r="H49" s="11"/>
      <c r="I49" s="12" t="str">
        <f aca="true">IF(AND(D49="Alquilado",G49&lt;&gt;""),TODAY()-G49,"")</f>
        <v/>
      </c>
      <c r="J49" s="12" t="str">
        <f aca="true">IF(AND(D49="Alquilado",H49&lt;&gt;""),MAX(0,TODAY()-H49),"")</f>
        <v/>
      </c>
      <c r="K49" s="13"/>
      <c r="L49" s="13"/>
      <c r="M49" s="14" t="str">
        <f aca="false">IF(AND(K49&lt;&gt;"",L49&lt;&gt;""),L49-K49,"")</f>
        <v/>
      </c>
      <c r="N49" s="15"/>
      <c r="O49" s="16" t="str">
        <f aca="false">IF(AND(I49&lt;&gt;"",N49&lt;&gt;""),I49*N49,"")</f>
        <v/>
      </c>
      <c r="P49" s="17" t="str">
        <f aca="false">IF(A49="","",TRIM(IF(N(J49)&gt;0,"Retorno vencido · ","")&amp;IF(AND(M49&lt;&gt;"",N(M49)&lt;=50),"Service próximo · ","")&amp;IF(AND(D49="Disponible",N(M49)&lt;=50,M49&lt;&gt;""),"No alquilar sin service","")))</f>
        <v/>
      </c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1"/>
      <c r="H50" s="11"/>
      <c r="I50" s="12" t="str">
        <f aca="true">IF(AND(D50="Alquilado",G50&lt;&gt;""),TODAY()-G50,"")</f>
        <v/>
      </c>
      <c r="J50" s="12" t="str">
        <f aca="true">IF(AND(D50="Alquilado",H50&lt;&gt;""),MAX(0,TODAY()-H50),"")</f>
        <v/>
      </c>
      <c r="K50" s="13"/>
      <c r="L50" s="13"/>
      <c r="M50" s="14" t="str">
        <f aca="false">IF(AND(K50&lt;&gt;"",L50&lt;&gt;""),L50-K50,"")</f>
        <v/>
      </c>
      <c r="N50" s="15"/>
      <c r="O50" s="16" t="str">
        <f aca="false">IF(AND(I50&lt;&gt;"",N50&lt;&gt;""),I50*N50,"")</f>
        <v/>
      </c>
      <c r="P50" s="17" t="str">
        <f aca="false">IF(A50="","",TRIM(IF(N(J50)&gt;0,"Retorno vencido · ","")&amp;IF(AND(M50&lt;&gt;"",N(M50)&lt;=50),"Service próximo · ","")&amp;IF(AND(D50="Disponible",N(M50)&lt;=50,M50&lt;&gt;""),"No alquilar sin service","")))</f>
        <v/>
      </c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1"/>
      <c r="H51" s="11"/>
      <c r="I51" s="12" t="str">
        <f aca="true">IF(AND(D51="Alquilado",G51&lt;&gt;""),TODAY()-G51,"")</f>
        <v/>
      </c>
      <c r="J51" s="12" t="str">
        <f aca="true">IF(AND(D51="Alquilado",H51&lt;&gt;""),MAX(0,TODAY()-H51),"")</f>
        <v/>
      </c>
      <c r="K51" s="13"/>
      <c r="L51" s="13"/>
      <c r="M51" s="14" t="str">
        <f aca="false">IF(AND(K51&lt;&gt;"",L51&lt;&gt;""),L51-K51,"")</f>
        <v/>
      </c>
      <c r="N51" s="15"/>
      <c r="O51" s="16" t="str">
        <f aca="false">IF(AND(I51&lt;&gt;"",N51&lt;&gt;""),I51*N51,"")</f>
        <v/>
      </c>
      <c r="P51" s="17" t="str">
        <f aca="false">IF(A51="","",TRIM(IF(N(J51)&gt;0,"Retorno vencido · ","")&amp;IF(AND(M51&lt;&gt;"",N(M51)&lt;=50),"Service próximo · ","")&amp;IF(AND(D51="Disponible",N(M51)&lt;=50,M51&lt;&gt;""),"No alquilar sin service","")))</f>
        <v/>
      </c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1"/>
      <c r="H52" s="11"/>
      <c r="I52" s="12" t="str">
        <f aca="true">IF(AND(D52="Alquilado",G52&lt;&gt;""),TODAY()-G52,"")</f>
        <v/>
      </c>
      <c r="J52" s="12" t="str">
        <f aca="true">IF(AND(D52="Alquilado",H52&lt;&gt;""),MAX(0,TODAY()-H52),"")</f>
        <v/>
      </c>
      <c r="K52" s="13"/>
      <c r="L52" s="13"/>
      <c r="M52" s="14" t="str">
        <f aca="false">IF(AND(K52&lt;&gt;"",L52&lt;&gt;""),L52-K52,"")</f>
        <v/>
      </c>
      <c r="N52" s="15"/>
      <c r="O52" s="16" t="str">
        <f aca="false">IF(AND(I52&lt;&gt;"",N52&lt;&gt;""),I52*N52,"")</f>
        <v/>
      </c>
      <c r="P52" s="17" t="str">
        <f aca="false">IF(A52="","",TRIM(IF(N(J52)&gt;0,"Retorno vencido · ","")&amp;IF(AND(M52&lt;&gt;"",N(M52)&lt;=50),"Service próximo · ","")&amp;IF(AND(D52="Disponible",N(M52)&lt;=50,M52&lt;&gt;""),"No alquilar sin service","")))</f>
        <v/>
      </c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1"/>
      <c r="H53" s="11"/>
      <c r="I53" s="12" t="str">
        <f aca="true">IF(AND(D53="Alquilado",G53&lt;&gt;""),TODAY()-G53,"")</f>
        <v/>
      </c>
      <c r="J53" s="12" t="str">
        <f aca="true">IF(AND(D53="Alquilado",H53&lt;&gt;""),MAX(0,TODAY()-H53),"")</f>
        <v/>
      </c>
      <c r="K53" s="13"/>
      <c r="L53" s="13"/>
      <c r="M53" s="14" t="str">
        <f aca="false">IF(AND(K53&lt;&gt;"",L53&lt;&gt;""),L53-K53,"")</f>
        <v/>
      </c>
      <c r="N53" s="15"/>
      <c r="O53" s="16" t="str">
        <f aca="false">IF(AND(I53&lt;&gt;"",N53&lt;&gt;""),I53*N53,"")</f>
        <v/>
      </c>
      <c r="P53" s="17" t="str">
        <f aca="false">IF(A53="","",TRIM(IF(N(J53)&gt;0,"Retorno vencido · ","")&amp;IF(AND(M53&lt;&gt;"",N(M53)&lt;=50),"Service próximo · ","")&amp;IF(AND(D53="Disponible",N(M53)&lt;=50,M53&lt;&gt;""),"No alquilar sin service","")))</f>
        <v/>
      </c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1"/>
      <c r="H54" s="11"/>
      <c r="I54" s="12" t="str">
        <f aca="true">IF(AND(D54="Alquilado",G54&lt;&gt;""),TODAY()-G54,"")</f>
        <v/>
      </c>
      <c r="J54" s="12" t="str">
        <f aca="true">IF(AND(D54="Alquilado",H54&lt;&gt;""),MAX(0,TODAY()-H54),"")</f>
        <v/>
      </c>
      <c r="K54" s="13"/>
      <c r="L54" s="13"/>
      <c r="M54" s="14" t="str">
        <f aca="false">IF(AND(K54&lt;&gt;"",L54&lt;&gt;""),L54-K54,"")</f>
        <v/>
      </c>
      <c r="N54" s="15"/>
      <c r="O54" s="16" t="str">
        <f aca="false">IF(AND(I54&lt;&gt;"",N54&lt;&gt;""),I54*N54,"")</f>
        <v/>
      </c>
      <c r="P54" s="17" t="str">
        <f aca="false">IF(A54="","",TRIM(IF(N(J54)&gt;0,"Retorno vencido · ","")&amp;IF(AND(M54&lt;&gt;"",N(M54)&lt;=50),"Service próximo · ","")&amp;IF(AND(D54="Disponible",N(M54)&lt;=50,M54&lt;&gt;""),"No alquilar sin service","")))</f>
        <v/>
      </c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1"/>
      <c r="H55" s="11"/>
      <c r="I55" s="12" t="str">
        <f aca="true">IF(AND(D55="Alquilado",G55&lt;&gt;""),TODAY()-G55,"")</f>
        <v/>
      </c>
      <c r="J55" s="12" t="str">
        <f aca="true">IF(AND(D55="Alquilado",H55&lt;&gt;""),MAX(0,TODAY()-H55),"")</f>
        <v/>
      </c>
      <c r="K55" s="13"/>
      <c r="L55" s="13"/>
      <c r="M55" s="14" t="str">
        <f aca="false">IF(AND(K55&lt;&gt;"",L55&lt;&gt;""),L55-K55,"")</f>
        <v/>
      </c>
      <c r="N55" s="15"/>
      <c r="O55" s="16" t="str">
        <f aca="false">IF(AND(I55&lt;&gt;"",N55&lt;&gt;""),I55*N55,"")</f>
        <v/>
      </c>
      <c r="P55" s="17" t="str">
        <f aca="false">IF(A55="","",TRIM(IF(N(J55)&gt;0,"Retorno vencido · ","")&amp;IF(AND(M55&lt;&gt;"",N(M55)&lt;=50),"Service próximo · ","")&amp;IF(AND(D55="Disponible",N(M55)&lt;=50,M55&lt;&gt;""),"No alquilar sin service","")))</f>
        <v/>
      </c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1"/>
      <c r="H56" s="11"/>
      <c r="I56" s="12" t="str">
        <f aca="true">IF(AND(D56="Alquilado",G56&lt;&gt;""),TODAY()-G56,"")</f>
        <v/>
      </c>
      <c r="J56" s="12" t="str">
        <f aca="true">IF(AND(D56="Alquilado",H56&lt;&gt;""),MAX(0,TODAY()-H56),"")</f>
        <v/>
      </c>
      <c r="K56" s="13"/>
      <c r="L56" s="13"/>
      <c r="M56" s="14" t="str">
        <f aca="false">IF(AND(K56&lt;&gt;"",L56&lt;&gt;""),L56-K56,"")</f>
        <v/>
      </c>
      <c r="N56" s="15"/>
      <c r="O56" s="16" t="str">
        <f aca="false">IF(AND(I56&lt;&gt;"",N56&lt;&gt;""),I56*N56,"")</f>
        <v/>
      </c>
      <c r="P56" s="17" t="str">
        <f aca="false">IF(A56="","",TRIM(IF(N(J56)&gt;0,"Retorno vencido · ","")&amp;IF(AND(M56&lt;&gt;"",N(M56)&lt;=50),"Service próximo · ","")&amp;IF(AND(D56="Disponible",N(M56)&lt;=50,M56&lt;&gt;""),"No alquilar sin service","")))</f>
        <v/>
      </c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1"/>
      <c r="H57" s="11"/>
      <c r="I57" s="12" t="str">
        <f aca="true">IF(AND(D57="Alquilado",G57&lt;&gt;""),TODAY()-G57,"")</f>
        <v/>
      </c>
      <c r="J57" s="12" t="str">
        <f aca="true">IF(AND(D57="Alquilado",H57&lt;&gt;""),MAX(0,TODAY()-H57),"")</f>
        <v/>
      </c>
      <c r="K57" s="13"/>
      <c r="L57" s="13"/>
      <c r="M57" s="14" t="str">
        <f aca="false">IF(AND(K57&lt;&gt;"",L57&lt;&gt;""),L57-K57,"")</f>
        <v/>
      </c>
      <c r="N57" s="15"/>
      <c r="O57" s="16" t="str">
        <f aca="false">IF(AND(I57&lt;&gt;"",N57&lt;&gt;""),I57*N57,"")</f>
        <v/>
      </c>
      <c r="P57" s="17" t="str">
        <f aca="false">IF(A57="","",TRIM(IF(N(J57)&gt;0,"Retorno vencido · ","")&amp;IF(AND(M57&lt;&gt;"",N(M57)&lt;=50),"Service próximo · ","")&amp;IF(AND(D57="Disponible",N(M57)&lt;=50,M57&lt;&gt;""),"No alquilar sin service","")))</f>
        <v/>
      </c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1"/>
      <c r="H58" s="11"/>
      <c r="I58" s="12" t="str">
        <f aca="true">IF(AND(D58="Alquilado",G58&lt;&gt;""),TODAY()-G58,"")</f>
        <v/>
      </c>
      <c r="J58" s="12" t="str">
        <f aca="true">IF(AND(D58="Alquilado",H58&lt;&gt;""),MAX(0,TODAY()-H58),"")</f>
        <v/>
      </c>
      <c r="K58" s="13"/>
      <c r="L58" s="13"/>
      <c r="M58" s="14" t="str">
        <f aca="false">IF(AND(K58&lt;&gt;"",L58&lt;&gt;""),L58-K58,"")</f>
        <v/>
      </c>
      <c r="N58" s="15"/>
      <c r="O58" s="16" t="str">
        <f aca="false">IF(AND(I58&lt;&gt;"",N58&lt;&gt;""),I58*N58,"")</f>
        <v/>
      </c>
      <c r="P58" s="17" t="str">
        <f aca="false">IF(A58="","",TRIM(IF(N(J58)&gt;0,"Retorno vencido · ","")&amp;IF(AND(M58&lt;&gt;"",N(M58)&lt;=50),"Service próximo · ","")&amp;IF(AND(D58="Disponible",N(M58)&lt;=50,M58&lt;&gt;""),"No alquilar sin service","")))</f>
        <v/>
      </c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1"/>
      <c r="H59" s="11"/>
      <c r="I59" s="12" t="str">
        <f aca="true">IF(AND(D59="Alquilado",G59&lt;&gt;""),TODAY()-G59,"")</f>
        <v/>
      </c>
      <c r="J59" s="12" t="str">
        <f aca="true">IF(AND(D59="Alquilado",H59&lt;&gt;""),MAX(0,TODAY()-H59),"")</f>
        <v/>
      </c>
      <c r="K59" s="13"/>
      <c r="L59" s="13"/>
      <c r="M59" s="14" t="str">
        <f aca="false">IF(AND(K59&lt;&gt;"",L59&lt;&gt;""),L59-K59,"")</f>
        <v/>
      </c>
      <c r="N59" s="15"/>
      <c r="O59" s="16" t="str">
        <f aca="false">IF(AND(I59&lt;&gt;"",N59&lt;&gt;""),I59*N59,"")</f>
        <v/>
      </c>
      <c r="P59" s="17" t="str">
        <f aca="false">IF(A59="","",TRIM(IF(N(J59)&gt;0,"Retorno vencido · ","")&amp;IF(AND(M59&lt;&gt;"",N(M59)&lt;=50),"Service próximo · ","")&amp;IF(AND(D59="Disponible",N(M59)&lt;=50,M59&lt;&gt;""),"No alquilar sin service","")))</f>
        <v/>
      </c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1"/>
      <c r="H60" s="11"/>
      <c r="I60" s="12" t="str">
        <f aca="true">IF(AND(D60="Alquilado",G60&lt;&gt;""),TODAY()-G60,"")</f>
        <v/>
      </c>
      <c r="J60" s="12" t="str">
        <f aca="true">IF(AND(D60="Alquilado",H60&lt;&gt;""),MAX(0,TODAY()-H60),"")</f>
        <v/>
      </c>
      <c r="K60" s="13"/>
      <c r="L60" s="13"/>
      <c r="M60" s="14" t="str">
        <f aca="false">IF(AND(K60&lt;&gt;"",L60&lt;&gt;""),L60-K60,"")</f>
        <v/>
      </c>
      <c r="N60" s="15"/>
      <c r="O60" s="16" t="str">
        <f aca="false">IF(AND(I60&lt;&gt;"",N60&lt;&gt;""),I60*N60,"")</f>
        <v/>
      </c>
      <c r="P60" s="17" t="str">
        <f aca="false">IF(A60="","",TRIM(IF(N(J60)&gt;0,"Retorno vencido · ","")&amp;IF(AND(M60&lt;&gt;"",N(M60)&lt;=50),"Service próximo · ","")&amp;IF(AND(D60="Disponible",N(M60)&lt;=50,M60&lt;&gt;""),"No alquilar sin service","")))</f>
        <v/>
      </c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1"/>
      <c r="H61" s="11"/>
      <c r="I61" s="12" t="str">
        <f aca="true">IF(AND(D61="Alquilado",G61&lt;&gt;""),TODAY()-G61,"")</f>
        <v/>
      </c>
      <c r="J61" s="12" t="str">
        <f aca="true">IF(AND(D61="Alquilado",H61&lt;&gt;""),MAX(0,TODAY()-H61),"")</f>
        <v/>
      </c>
      <c r="K61" s="13"/>
      <c r="L61" s="13"/>
      <c r="M61" s="14" t="str">
        <f aca="false">IF(AND(K61&lt;&gt;"",L61&lt;&gt;""),L61-K61,"")</f>
        <v/>
      </c>
      <c r="N61" s="15"/>
      <c r="O61" s="16" t="str">
        <f aca="false">IF(AND(I61&lt;&gt;"",N61&lt;&gt;""),I61*N61,"")</f>
        <v/>
      </c>
      <c r="P61" s="17" t="str">
        <f aca="false">IF(A61="","",TRIM(IF(N(J61)&gt;0,"Retorno vencido · ","")&amp;IF(AND(M61&lt;&gt;"",N(M61)&lt;=50),"Service próximo · ","")&amp;IF(AND(D61="Disponible",N(M61)&lt;=50,M61&lt;&gt;""),"No alquilar sin service","")))</f>
        <v/>
      </c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1"/>
      <c r="H62" s="11"/>
      <c r="I62" s="12" t="str">
        <f aca="true">IF(AND(D62="Alquilado",G62&lt;&gt;""),TODAY()-G62,"")</f>
        <v/>
      </c>
      <c r="J62" s="12" t="str">
        <f aca="true">IF(AND(D62="Alquilado",H62&lt;&gt;""),MAX(0,TODAY()-H62),"")</f>
        <v/>
      </c>
      <c r="K62" s="13"/>
      <c r="L62" s="13"/>
      <c r="M62" s="14" t="str">
        <f aca="false">IF(AND(K62&lt;&gt;"",L62&lt;&gt;""),L62-K62,"")</f>
        <v/>
      </c>
      <c r="N62" s="15"/>
      <c r="O62" s="16" t="str">
        <f aca="false">IF(AND(I62&lt;&gt;"",N62&lt;&gt;""),I62*N62,"")</f>
        <v/>
      </c>
      <c r="P62" s="17" t="str">
        <f aca="false">IF(A62="","",TRIM(IF(N(J62)&gt;0,"Retorno vencido · ","")&amp;IF(AND(M62&lt;&gt;"",N(M62)&lt;=50),"Service próximo · ","")&amp;IF(AND(D62="Disponible",N(M62)&lt;=50,M62&lt;&gt;""),"No alquilar sin service","")))</f>
        <v/>
      </c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1"/>
      <c r="H63" s="11"/>
      <c r="I63" s="12" t="str">
        <f aca="true">IF(AND(D63="Alquilado",G63&lt;&gt;""),TODAY()-G63,"")</f>
        <v/>
      </c>
      <c r="J63" s="12" t="str">
        <f aca="true">IF(AND(D63="Alquilado",H63&lt;&gt;""),MAX(0,TODAY()-H63),"")</f>
        <v/>
      </c>
      <c r="K63" s="13"/>
      <c r="L63" s="13"/>
      <c r="M63" s="14" t="str">
        <f aca="false">IF(AND(K63&lt;&gt;"",L63&lt;&gt;""),L63-K63,"")</f>
        <v/>
      </c>
      <c r="N63" s="15"/>
      <c r="O63" s="16" t="str">
        <f aca="false">IF(AND(I63&lt;&gt;"",N63&lt;&gt;""),I63*N63,"")</f>
        <v/>
      </c>
      <c r="P63" s="17" t="str">
        <f aca="false">IF(A63="","",TRIM(IF(N(J63)&gt;0,"Retorno vencido · ","")&amp;IF(AND(M63&lt;&gt;"",N(M63)&lt;=50),"Service próximo · ","")&amp;IF(AND(D63="Disponible",N(M63)&lt;=50,M63&lt;&gt;""),"No alquilar sin service","")))</f>
        <v/>
      </c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1"/>
      <c r="H64" s="11"/>
      <c r="I64" s="12" t="str">
        <f aca="true">IF(AND(D64="Alquilado",G64&lt;&gt;""),TODAY()-G64,"")</f>
        <v/>
      </c>
      <c r="J64" s="12" t="str">
        <f aca="true">IF(AND(D64="Alquilado",H64&lt;&gt;""),MAX(0,TODAY()-H64),"")</f>
        <v/>
      </c>
      <c r="K64" s="13"/>
      <c r="L64" s="13"/>
      <c r="M64" s="14" t="str">
        <f aca="false">IF(AND(K64&lt;&gt;"",L64&lt;&gt;""),L64-K64,"")</f>
        <v/>
      </c>
      <c r="N64" s="15"/>
      <c r="O64" s="16" t="str">
        <f aca="false">IF(AND(I64&lt;&gt;"",N64&lt;&gt;""),I64*N64,"")</f>
        <v/>
      </c>
      <c r="P64" s="17" t="str">
        <f aca="false">IF(A64="","",TRIM(IF(N(J64)&gt;0,"Retorno vencido · ","")&amp;IF(AND(M64&lt;&gt;"",N(M64)&lt;=50),"Service próximo · ","")&amp;IF(AND(D64="Disponible",N(M64)&lt;=50,M64&lt;&gt;""),"No alquilar sin service","")))</f>
        <v/>
      </c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1"/>
      <c r="H65" s="11"/>
      <c r="I65" s="12" t="str">
        <f aca="true">IF(AND(D65="Alquilado",G65&lt;&gt;""),TODAY()-G65,"")</f>
        <v/>
      </c>
      <c r="J65" s="12" t="str">
        <f aca="true">IF(AND(D65="Alquilado",H65&lt;&gt;""),MAX(0,TODAY()-H65),"")</f>
        <v/>
      </c>
      <c r="K65" s="13"/>
      <c r="L65" s="13"/>
      <c r="M65" s="14" t="str">
        <f aca="false">IF(AND(K65&lt;&gt;"",L65&lt;&gt;""),L65-K65,"")</f>
        <v/>
      </c>
      <c r="N65" s="15"/>
      <c r="O65" s="16" t="str">
        <f aca="false">IF(AND(I65&lt;&gt;"",N65&lt;&gt;""),I65*N65,"")</f>
        <v/>
      </c>
      <c r="P65" s="17" t="str">
        <f aca="false">IF(A65="","",TRIM(IF(N(J65)&gt;0,"Retorno vencido · ","")&amp;IF(AND(M65&lt;&gt;"",N(M65)&lt;=50),"Service próximo · ","")&amp;IF(AND(D65="Disponible",N(M65)&lt;=50,M65&lt;&gt;""),"No alquilar sin service","")))</f>
        <v/>
      </c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1"/>
      <c r="H66" s="11"/>
      <c r="I66" s="12" t="str">
        <f aca="true">IF(AND(D66="Alquilado",G66&lt;&gt;""),TODAY()-G66,"")</f>
        <v/>
      </c>
      <c r="J66" s="12" t="str">
        <f aca="true">IF(AND(D66="Alquilado",H66&lt;&gt;""),MAX(0,TODAY()-H66),"")</f>
        <v/>
      </c>
      <c r="K66" s="13"/>
      <c r="L66" s="13"/>
      <c r="M66" s="14" t="str">
        <f aca="false">IF(AND(K66&lt;&gt;"",L66&lt;&gt;""),L66-K66,"")</f>
        <v/>
      </c>
      <c r="N66" s="15"/>
      <c r="O66" s="16" t="str">
        <f aca="false">IF(AND(I66&lt;&gt;"",N66&lt;&gt;""),I66*N66,"")</f>
        <v/>
      </c>
      <c r="P66" s="17" t="str">
        <f aca="false">IF(A66="","",TRIM(IF(N(J66)&gt;0,"Retorno vencido · ","")&amp;IF(AND(M66&lt;&gt;"",N(M66)&lt;=50),"Service próximo · ","")&amp;IF(AND(D66="Disponible",N(M66)&lt;=50,M66&lt;&gt;""),"No alquilar sin service","")))</f>
        <v/>
      </c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1"/>
      <c r="H67" s="11"/>
      <c r="I67" s="12" t="str">
        <f aca="true">IF(AND(D67="Alquilado",G67&lt;&gt;""),TODAY()-G67,"")</f>
        <v/>
      </c>
      <c r="J67" s="12" t="str">
        <f aca="true">IF(AND(D67="Alquilado",H67&lt;&gt;""),MAX(0,TODAY()-H67),"")</f>
        <v/>
      </c>
      <c r="K67" s="13"/>
      <c r="L67" s="13"/>
      <c r="M67" s="14" t="str">
        <f aca="false">IF(AND(K67&lt;&gt;"",L67&lt;&gt;""),L67-K67,"")</f>
        <v/>
      </c>
      <c r="N67" s="15"/>
      <c r="O67" s="16" t="str">
        <f aca="false">IF(AND(I67&lt;&gt;"",N67&lt;&gt;""),I67*N67,"")</f>
        <v/>
      </c>
      <c r="P67" s="17" t="str">
        <f aca="false">IF(A67="","",TRIM(IF(N(J67)&gt;0,"Retorno vencido · ","")&amp;IF(AND(M67&lt;&gt;"",N(M67)&lt;=50),"Service próximo · ","")&amp;IF(AND(D67="Disponible",N(M67)&lt;=50,M67&lt;&gt;""),"No alquilar sin service","")))</f>
        <v/>
      </c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1"/>
      <c r="H68" s="11"/>
      <c r="I68" s="12" t="str">
        <f aca="true">IF(AND(D68="Alquilado",G68&lt;&gt;""),TODAY()-G68,"")</f>
        <v/>
      </c>
      <c r="J68" s="12" t="str">
        <f aca="true">IF(AND(D68="Alquilado",H68&lt;&gt;""),MAX(0,TODAY()-H68),"")</f>
        <v/>
      </c>
      <c r="K68" s="13"/>
      <c r="L68" s="13"/>
      <c r="M68" s="14" t="str">
        <f aca="false">IF(AND(K68&lt;&gt;"",L68&lt;&gt;""),L68-K68,"")</f>
        <v/>
      </c>
      <c r="N68" s="15"/>
      <c r="O68" s="16" t="str">
        <f aca="false">IF(AND(I68&lt;&gt;"",N68&lt;&gt;""),I68*N68,"")</f>
        <v/>
      </c>
      <c r="P68" s="17" t="str">
        <f aca="false">IF(A68="","",TRIM(IF(N(J68)&gt;0,"Retorno vencido · ","")&amp;IF(AND(M68&lt;&gt;"",N(M68)&lt;=50),"Service próximo · ","")&amp;IF(AND(D68="Disponible",N(M68)&lt;=50,M68&lt;&gt;""),"No alquilar sin service","")))</f>
        <v/>
      </c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1"/>
      <c r="H69" s="11"/>
      <c r="I69" s="12" t="str">
        <f aca="true">IF(AND(D69="Alquilado",G69&lt;&gt;""),TODAY()-G69,"")</f>
        <v/>
      </c>
      <c r="J69" s="12" t="str">
        <f aca="true">IF(AND(D69="Alquilado",H69&lt;&gt;""),MAX(0,TODAY()-H69),"")</f>
        <v/>
      </c>
      <c r="K69" s="13"/>
      <c r="L69" s="13"/>
      <c r="M69" s="14" t="str">
        <f aca="false">IF(AND(K69&lt;&gt;"",L69&lt;&gt;""),L69-K69,"")</f>
        <v/>
      </c>
      <c r="N69" s="15"/>
      <c r="O69" s="16" t="str">
        <f aca="false">IF(AND(I69&lt;&gt;"",N69&lt;&gt;""),I69*N69,"")</f>
        <v/>
      </c>
      <c r="P69" s="17" t="str">
        <f aca="false">IF(A69="","",TRIM(IF(N(J69)&gt;0,"Retorno vencido · ","")&amp;IF(AND(M69&lt;&gt;"",N(M69)&lt;=50),"Service próximo · ","")&amp;IF(AND(D69="Disponible",N(M69)&lt;=50,M69&lt;&gt;""),"No alquilar sin service","")))</f>
        <v/>
      </c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1"/>
      <c r="H70" s="11"/>
      <c r="I70" s="12" t="str">
        <f aca="true">IF(AND(D70="Alquilado",G70&lt;&gt;""),TODAY()-G70,"")</f>
        <v/>
      </c>
      <c r="J70" s="12" t="str">
        <f aca="true">IF(AND(D70="Alquilado",H70&lt;&gt;""),MAX(0,TODAY()-H70),"")</f>
        <v/>
      </c>
      <c r="K70" s="13"/>
      <c r="L70" s="13"/>
      <c r="M70" s="14" t="str">
        <f aca="false">IF(AND(K70&lt;&gt;"",L70&lt;&gt;""),L70-K70,"")</f>
        <v/>
      </c>
      <c r="N70" s="15"/>
      <c r="O70" s="16" t="str">
        <f aca="false">IF(AND(I70&lt;&gt;"",N70&lt;&gt;""),I70*N70,"")</f>
        <v/>
      </c>
      <c r="P70" s="17" t="str">
        <f aca="false">IF(A70="","",TRIM(IF(N(J70)&gt;0,"Retorno vencido · ","")&amp;IF(AND(M70&lt;&gt;"",N(M70)&lt;=50),"Service próximo · ","")&amp;IF(AND(D70="Disponible",N(M70)&lt;=50,M70&lt;&gt;""),"No alquilar sin service","")))</f>
        <v/>
      </c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1"/>
      <c r="H71" s="11"/>
      <c r="I71" s="12" t="str">
        <f aca="true">IF(AND(D71="Alquilado",G71&lt;&gt;""),TODAY()-G71,"")</f>
        <v/>
      </c>
      <c r="J71" s="12" t="str">
        <f aca="true">IF(AND(D71="Alquilado",H71&lt;&gt;""),MAX(0,TODAY()-H71),"")</f>
        <v/>
      </c>
      <c r="K71" s="13"/>
      <c r="L71" s="13"/>
      <c r="M71" s="14" t="str">
        <f aca="false">IF(AND(K71&lt;&gt;"",L71&lt;&gt;""),L71-K71,"")</f>
        <v/>
      </c>
      <c r="N71" s="15"/>
      <c r="O71" s="16" t="str">
        <f aca="false">IF(AND(I71&lt;&gt;"",N71&lt;&gt;""),I71*N71,"")</f>
        <v/>
      </c>
      <c r="P71" s="17" t="str">
        <f aca="false">IF(A71="","",TRIM(IF(N(J71)&gt;0,"Retorno vencido · ","")&amp;IF(AND(M71&lt;&gt;"",N(M71)&lt;=50),"Service próximo · ","")&amp;IF(AND(D71="Disponible",N(M71)&lt;=50,M71&lt;&gt;""),"No alquilar sin service","")))</f>
        <v/>
      </c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1"/>
      <c r="H72" s="11"/>
      <c r="I72" s="12" t="str">
        <f aca="true">IF(AND(D72="Alquilado",G72&lt;&gt;""),TODAY()-G72,"")</f>
        <v/>
      </c>
      <c r="J72" s="12" t="str">
        <f aca="true">IF(AND(D72="Alquilado",H72&lt;&gt;""),MAX(0,TODAY()-H72),"")</f>
        <v/>
      </c>
      <c r="K72" s="13"/>
      <c r="L72" s="13"/>
      <c r="M72" s="14" t="str">
        <f aca="false">IF(AND(K72&lt;&gt;"",L72&lt;&gt;""),L72-K72,"")</f>
        <v/>
      </c>
      <c r="N72" s="15"/>
      <c r="O72" s="16" t="str">
        <f aca="false">IF(AND(I72&lt;&gt;"",N72&lt;&gt;""),I72*N72,"")</f>
        <v/>
      </c>
      <c r="P72" s="17" t="str">
        <f aca="false">IF(A72="","",TRIM(IF(N(J72)&gt;0,"Retorno vencido · ","")&amp;IF(AND(M72&lt;&gt;"",N(M72)&lt;=50),"Service próximo · ","")&amp;IF(AND(D72="Disponible",N(M72)&lt;=50,M72&lt;&gt;""),"No alquilar sin service","")))</f>
        <v/>
      </c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1"/>
      <c r="H73" s="11"/>
      <c r="I73" s="12" t="str">
        <f aca="true">IF(AND(D73="Alquilado",G73&lt;&gt;""),TODAY()-G73,"")</f>
        <v/>
      </c>
      <c r="J73" s="12" t="str">
        <f aca="true">IF(AND(D73="Alquilado",H73&lt;&gt;""),MAX(0,TODAY()-H73),"")</f>
        <v/>
      </c>
      <c r="K73" s="13"/>
      <c r="L73" s="13"/>
      <c r="M73" s="14" t="str">
        <f aca="false">IF(AND(K73&lt;&gt;"",L73&lt;&gt;""),L73-K73,"")</f>
        <v/>
      </c>
      <c r="N73" s="15"/>
      <c r="O73" s="16" t="str">
        <f aca="false">IF(AND(I73&lt;&gt;"",N73&lt;&gt;""),I73*N73,"")</f>
        <v/>
      </c>
      <c r="P73" s="17" t="str">
        <f aca="false">IF(A73="","",TRIM(IF(N(J73)&gt;0,"Retorno vencido · ","")&amp;IF(AND(M73&lt;&gt;"",N(M73)&lt;=50),"Service próximo · ","")&amp;IF(AND(D73="Disponible",N(M73)&lt;=50,M73&lt;&gt;""),"No alquilar sin service","")))</f>
        <v/>
      </c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1"/>
      <c r="H74" s="11"/>
      <c r="I74" s="12" t="str">
        <f aca="true">IF(AND(D74="Alquilado",G74&lt;&gt;""),TODAY()-G74,"")</f>
        <v/>
      </c>
      <c r="J74" s="12" t="str">
        <f aca="true">IF(AND(D74="Alquilado",H74&lt;&gt;""),MAX(0,TODAY()-H74),"")</f>
        <v/>
      </c>
      <c r="K74" s="13"/>
      <c r="L74" s="13"/>
      <c r="M74" s="14" t="str">
        <f aca="false">IF(AND(K74&lt;&gt;"",L74&lt;&gt;""),L74-K74,"")</f>
        <v/>
      </c>
      <c r="N74" s="15"/>
      <c r="O74" s="16" t="str">
        <f aca="false">IF(AND(I74&lt;&gt;"",N74&lt;&gt;""),I74*N74,"")</f>
        <v/>
      </c>
      <c r="P74" s="17" t="str">
        <f aca="false">IF(A74="","",TRIM(IF(N(J74)&gt;0,"Retorno vencido · ","")&amp;IF(AND(M74&lt;&gt;"",N(M74)&lt;=50),"Service próximo · ","")&amp;IF(AND(D74="Disponible",N(M74)&lt;=50,M74&lt;&gt;""),"No alquilar sin service","")))</f>
        <v/>
      </c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1"/>
      <c r="H75" s="11"/>
      <c r="I75" s="12" t="str">
        <f aca="true">IF(AND(D75="Alquilado",G75&lt;&gt;""),TODAY()-G75,"")</f>
        <v/>
      </c>
      <c r="J75" s="12" t="str">
        <f aca="true">IF(AND(D75="Alquilado",H75&lt;&gt;""),MAX(0,TODAY()-H75),"")</f>
        <v/>
      </c>
      <c r="K75" s="13"/>
      <c r="L75" s="13"/>
      <c r="M75" s="14" t="str">
        <f aca="false">IF(AND(K75&lt;&gt;"",L75&lt;&gt;""),L75-K75,"")</f>
        <v/>
      </c>
      <c r="N75" s="15"/>
      <c r="O75" s="16" t="str">
        <f aca="false">IF(AND(I75&lt;&gt;"",N75&lt;&gt;""),I75*N75,"")</f>
        <v/>
      </c>
      <c r="P75" s="17" t="str">
        <f aca="false">IF(A75="","",TRIM(IF(N(J75)&gt;0,"Retorno vencido · ","")&amp;IF(AND(M75&lt;&gt;"",N(M75)&lt;=50),"Service próximo · ","")&amp;IF(AND(D75="Disponible",N(M75)&lt;=50,M75&lt;&gt;""),"No alquilar sin service","")))</f>
        <v/>
      </c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1"/>
      <c r="H76" s="11"/>
      <c r="I76" s="12" t="str">
        <f aca="true">IF(AND(D76="Alquilado",G76&lt;&gt;""),TODAY()-G76,"")</f>
        <v/>
      </c>
      <c r="J76" s="12" t="str">
        <f aca="true">IF(AND(D76="Alquilado",H76&lt;&gt;""),MAX(0,TODAY()-H76),"")</f>
        <v/>
      </c>
      <c r="K76" s="13"/>
      <c r="L76" s="13"/>
      <c r="M76" s="14" t="str">
        <f aca="false">IF(AND(K76&lt;&gt;"",L76&lt;&gt;""),L76-K76,"")</f>
        <v/>
      </c>
      <c r="N76" s="15"/>
      <c r="O76" s="16" t="str">
        <f aca="false">IF(AND(I76&lt;&gt;"",N76&lt;&gt;""),I76*N76,"")</f>
        <v/>
      </c>
      <c r="P76" s="17" t="str">
        <f aca="false">IF(A76="","",TRIM(IF(N(J76)&gt;0,"Retorno vencido · ","")&amp;IF(AND(M76&lt;&gt;"",N(M76)&lt;=50),"Service próximo · ","")&amp;IF(AND(D76="Disponible",N(M76)&lt;=50,M76&lt;&gt;""),"No alquilar sin service","")))</f>
        <v/>
      </c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1"/>
      <c r="H77" s="11"/>
      <c r="I77" s="12" t="str">
        <f aca="true">IF(AND(D77="Alquilado",G77&lt;&gt;""),TODAY()-G77,"")</f>
        <v/>
      </c>
      <c r="J77" s="12" t="str">
        <f aca="true">IF(AND(D77="Alquilado",H77&lt;&gt;""),MAX(0,TODAY()-H77),"")</f>
        <v/>
      </c>
      <c r="K77" s="13"/>
      <c r="L77" s="13"/>
      <c r="M77" s="14" t="str">
        <f aca="false">IF(AND(K77&lt;&gt;"",L77&lt;&gt;""),L77-K77,"")</f>
        <v/>
      </c>
      <c r="N77" s="15"/>
      <c r="O77" s="16" t="str">
        <f aca="false">IF(AND(I77&lt;&gt;"",N77&lt;&gt;""),I77*N77,"")</f>
        <v/>
      </c>
      <c r="P77" s="17" t="str">
        <f aca="false">IF(A77="","",TRIM(IF(N(J77)&gt;0,"Retorno vencido · ","")&amp;IF(AND(M77&lt;&gt;"",N(M77)&lt;=50),"Service próximo · ","")&amp;IF(AND(D77="Disponible",N(M77)&lt;=50,M77&lt;&gt;""),"No alquilar sin service","")))</f>
        <v/>
      </c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1"/>
      <c r="H78" s="11"/>
      <c r="I78" s="12" t="str">
        <f aca="true">IF(AND(D78="Alquilado",G78&lt;&gt;""),TODAY()-G78,"")</f>
        <v/>
      </c>
      <c r="J78" s="12" t="str">
        <f aca="true">IF(AND(D78="Alquilado",H78&lt;&gt;""),MAX(0,TODAY()-H78),"")</f>
        <v/>
      </c>
      <c r="K78" s="13"/>
      <c r="L78" s="13"/>
      <c r="M78" s="14" t="str">
        <f aca="false">IF(AND(K78&lt;&gt;"",L78&lt;&gt;""),L78-K78,"")</f>
        <v/>
      </c>
      <c r="N78" s="15"/>
      <c r="O78" s="16" t="str">
        <f aca="false">IF(AND(I78&lt;&gt;"",N78&lt;&gt;""),I78*N78,"")</f>
        <v/>
      </c>
      <c r="P78" s="17" t="str">
        <f aca="false">IF(A78="","",TRIM(IF(N(J78)&gt;0,"Retorno vencido · ","")&amp;IF(AND(M78&lt;&gt;"",N(M78)&lt;=50),"Service próximo · ","")&amp;IF(AND(D78="Disponible",N(M78)&lt;=50,M78&lt;&gt;""),"No alquilar sin service","")))</f>
        <v/>
      </c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1"/>
      <c r="H79" s="11"/>
      <c r="I79" s="12" t="str">
        <f aca="true">IF(AND(D79="Alquilado",G79&lt;&gt;""),TODAY()-G79,"")</f>
        <v/>
      </c>
      <c r="J79" s="12" t="str">
        <f aca="true">IF(AND(D79="Alquilado",H79&lt;&gt;""),MAX(0,TODAY()-H79),"")</f>
        <v/>
      </c>
      <c r="K79" s="13"/>
      <c r="L79" s="13"/>
      <c r="M79" s="14" t="str">
        <f aca="false">IF(AND(K79&lt;&gt;"",L79&lt;&gt;""),L79-K79,"")</f>
        <v/>
      </c>
      <c r="N79" s="15"/>
      <c r="O79" s="16" t="str">
        <f aca="false">IF(AND(I79&lt;&gt;"",N79&lt;&gt;""),I79*N79,"")</f>
        <v/>
      </c>
      <c r="P79" s="17" t="str">
        <f aca="false">IF(A79="","",TRIM(IF(N(J79)&gt;0,"Retorno vencido · ","")&amp;IF(AND(M79&lt;&gt;"",N(M79)&lt;=50),"Service próximo · ","")&amp;IF(AND(D79="Disponible",N(M79)&lt;=50,M79&lt;&gt;""),"No alquilar sin service","")))</f>
        <v/>
      </c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1"/>
      <c r="H80" s="11"/>
      <c r="I80" s="12" t="str">
        <f aca="true">IF(AND(D80="Alquilado",G80&lt;&gt;""),TODAY()-G80,"")</f>
        <v/>
      </c>
      <c r="J80" s="12" t="str">
        <f aca="true">IF(AND(D80="Alquilado",H80&lt;&gt;""),MAX(0,TODAY()-H80),"")</f>
        <v/>
      </c>
      <c r="K80" s="13"/>
      <c r="L80" s="13"/>
      <c r="M80" s="14" t="str">
        <f aca="false">IF(AND(K80&lt;&gt;"",L80&lt;&gt;""),L80-K80,"")</f>
        <v/>
      </c>
      <c r="N80" s="15"/>
      <c r="O80" s="16" t="str">
        <f aca="false">IF(AND(I80&lt;&gt;"",N80&lt;&gt;""),I80*N80,"")</f>
        <v/>
      </c>
      <c r="P80" s="17" t="str">
        <f aca="false">IF(A80="","",TRIM(IF(N(J80)&gt;0,"Retorno vencido · ","")&amp;IF(AND(M80&lt;&gt;"",N(M80)&lt;=50),"Service próximo · ","")&amp;IF(AND(D80="Disponible",N(M80)&lt;=50,M80&lt;&gt;""),"No alquilar sin service","")))</f>
        <v/>
      </c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1"/>
      <c r="H81" s="11"/>
      <c r="I81" s="12" t="str">
        <f aca="true">IF(AND(D81="Alquilado",G81&lt;&gt;""),TODAY()-G81,"")</f>
        <v/>
      </c>
      <c r="J81" s="12" t="str">
        <f aca="true">IF(AND(D81="Alquilado",H81&lt;&gt;""),MAX(0,TODAY()-H81),"")</f>
        <v/>
      </c>
      <c r="K81" s="13"/>
      <c r="L81" s="13"/>
      <c r="M81" s="14" t="str">
        <f aca="false">IF(AND(K81&lt;&gt;"",L81&lt;&gt;""),L81-K81,"")</f>
        <v/>
      </c>
      <c r="N81" s="15"/>
      <c r="O81" s="16" t="str">
        <f aca="false">IF(AND(I81&lt;&gt;"",N81&lt;&gt;""),I81*N81,"")</f>
        <v/>
      </c>
      <c r="P81" s="17" t="str">
        <f aca="false">IF(A81="","",TRIM(IF(N(J81)&gt;0,"Retorno vencido · ","")&amp;IF(AND(M81&lt;&gt;"",N(M81)&lt;=50),"Service próximo · ","")&amp;IF(AND(D81="Disponible",N(M81)&lt;=50,M81&lt;&gt;""),"No alquilar sin service","")))</f>
        <v/>
      </c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1"/>
      <c r="H82" s="11"/>
      <c r="I82" s="12" t="str">
        <f aca="true">IF(AND(D82="Alquilado",G82&lt;&gt;""),TODAY()-G82,"")</f>
        <v/>
      </c>
      <c r="J82" s="12" t="str">
        <f aca="true">IF(AND(D82="Alquilado",H82&lt;&gt;""),MAX(0,TODAY()-H82),"")</f>
        <v/>
      </c>
      <c r="K82" s="13"/>
      <c r="L82" s="13"/>
      <c r="M82" s="14" t="str">
        <f aca="false">IF(AND(K82&lt;&gt;"",L82&lt;&gt;""),L82-K82,"")</f>
        <v/>
      </c>
      <c r="N82" s="15"/>
      <c r="O82" s="16" t="str">
        <f aca="false">IF(AND(I82&lt;&gt;"",N82&lt;&gt;""),I82*N82,"")</f>
        <v/>
      </c>
      <c r="P82" s="17" t="str">
        <f aca="false">IF(A82="","",TRIM(IF(N(J82)&gt;0,"Retorno vencido · ","")&amp;IF(AND(M82&lt;&gt;"",N(M82)&lt;=50),"Service próximo · ","")&amp;IF(AND(D82="Disponible",N(M82)&lt;=50,M82&lt;&gt;""),"No alquilar sin service","")))</f>
        <v/>
      </c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1"/>
      <c r="H83" s="11"/>
      <c r="I83" s="12" t="str">
        <f aca="true">IF(AND(D83="Alquilado",G83&lt;&gt;""),TODAY()-G83,"")</f>
        <v/>
      </c>
      <c r="J83" s="12" t="str">
        <f aca="true">IF(AND(D83="Alquilado",H83&lt;&gt;""),MAX(0,TODAY()-H83),"")</f>
        <v/>
      </c>
      <c r="K83" s="13"/>
      <c r="L83" s="13"/>
      <c r="M83" s="14" t="str">
        <f aca="false">IF(AND(K83&lt;&gt;"",L83&lt;&gt;""),L83-K83,"")</f>
        <v/>
      </c>
      <c r="N83" s="15"/>
      <c r="O83" s="16" t="str">
        <f aca="false">IF(AND(I83&lt;&gt;"",N83&lt;&gt;""),I83*N83,"")</f>
        <v/>
      </c>
      <c r="P83" s="17" t="str">
        <f aca="false">IF(A83="","",TRIM(IF(N(J83)&gt;0,"Retorno vencido · ","")&amp;IF(AND(M83&lt;&gt;"",N(M83)&lt;=50),"Service próximo · ","")&amp;IF(AND(D83="Disponible",N(M83)&lt;=50,M83&lt;&gt;""),"No alquilar sin service","")))</f>
        <v/>
      </c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1"/>
      <c r="H84" s="11"/>
      <c r="I84" s="12" t="str">
        <f aca="true">IF(AND(D84="Alquilado",G84&lt;&gt;""),TODAY()-G84,"")</f>
        <v/>
      </c>
      <c r="J84" s="12" t="str">
        <f aca="true">IF(AND(D84="Alquilado",H84&lt;&gt;""),MAX(0,TODAY()-H84),"")</f>
        <v/>
      </c>
      <c r="K84" s="13"/>
      <c r="L84" s="13"/>
      <c r="M84" s="14" t="str">
        <f aca="false">IF(AND(K84&lt;&gt;"",L84&lt;&gt;""),L84-K84,"")</f>
        <v/>
      </c>
      <c r="N84" s="15"/>
      <c r="O84" s="16" t="str">
        <f aca="false">IF(AND(I84&lt;&gt;"",N84&lt;&gt;""),I84*N84,"")</f>
        <v/>
      </c>
      <c r="P84" s="17" t="str">
        <f aca="false">IF(A84="","",TRIM(IF(N(J84)&gt;0,"Retorno vencido · ","")&amp;IF(AND(M84&lt;&gt;"",N(M84)&lt;=50),"Service próximo · ","")&amp;IF(AND(D84="Disponible",N(M84)&lt;=50,M84&lt;&gt;""),"No alquilar sin service","")))</f>
        <v/>
      </c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1"/>
      <c r="H85" s="11"/>
      <c r="I85" s="12" t="str">
        <f aca="true">IF(AND(D85="Alquilado",G85&lt;&gt;""),TODAY()-G85,"")</f>
        <v/>
      </c>
      <c r="J85" s="12" t="str">
        <f aca="true">IF(AND(D85="Alquilado",H85&lt;&gt;""),MAX(0,TODAY()-H85),"")</f>
        <v/>
      </c>
      <c r="K85" s="13"/>
      <c r="L85" s="13"/>
      <c r="M85" s="14" t="str">
        <f aca="false">IF(AND(K85&lt;&gt;"",L85&lt;&gt;""),L85-K85,"")</f>
        <v/>
      </c>
      <c r="N85" s="15"/>
      <c r="O85" s="16" t="str">
        <f aca="false">IF(AND(I85&lt;&gt;"",N85&lt;&gt;""),I85*N85,"")</f>
        <v/>
      </c>
      <c r="P85" s="17" t="str">
        <f aca="false">IF(A85="","",TRIM(IF(N(J85)&gt;0,"Retorno vencido · ","")&amp;IF(AND(M85&lt;&gt;"",N(M85)&lt;=50),"Service próximo · ","")&amp;IF(AND(D85="Disponible",N(M85)&lt;=50,M85&lt;&gt;""),"No alquilar sin service","")))</f>
        <v/>
      </c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1"/>
      <c r="H86" s="11"/>
      <c r="I86" s="12" t="str">
        <f aca="true">IF(AND(D86="Alquilado",G86&lt;&gt;""),TODAY()-G86,"")</f>
        <v/>
      </c>
      <c r="J86" s="12" t="str">
        <f aca="true">IF(AND(D86="Alquilado",H86&lt;&gt;""),MAX(0,TODAY()-H86),"")</f>
        <v/>
      </c>
      <c r="K86" s="13"/>
      <c r="L86" s="13"/>
      <c r="M86" s="14" t="str">
        <f aca="false">IF(AND(K86&lt;&gt;"",L86&lt;&gt;""),L86-K86,"")</f>
        <v/>
      </c>
      <c r="N86" s="15"/>
      <c r="O86" s="16" t="str">
        <f aca="false">IF(AND(I86&lt;&gt;"",N86&lt;&gt;""),I86*N86,"")</f>
        <v/>
      </c>
      <c r="P86" s="17" t="str">
        <f aca="false">IF(A86="","",TRIM(IF(N(J86)&gt;0,"Retorno vencido · ","")&amp;IF(AND(M86&lt;&gt;"",N(M86)&lt;=50),"Service próximo · ","")&amp;IF(AND(D86="Disponible",N(M86)&lt;=50,M86&lt;&gt;""),"No alquilar sin service","")))</f>
        <v/>
      </c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1"/>
      <c r="H87" s="11"/>
      <c r="I87" s="12" t="str">
        <f aca="true">IF(AND(D87="Alquilado",G87&lt;&gt;""),TODAY()-G87,"")</f>
        <v/>
      </c>
      <c r="J87" s="12" t="str">
        <f aca="true">IF(AND(D87="Alquilado",H87&lt;&gt;""),MAX(0,TODAY()-H87),"")</f>
        <v/>
      </c>
      <c r="K87" s="13"/>
      <c r="L87" s="13"/>
      <c r="M87" s="14" t="str">
        <f aca="false">IF(AND(K87&lt;&gt;"",L87&lt;&gt;""),L87-K87,"")</f>
        <v/>
      </c>
      <c r="N87" s="15"/>
      <c r="O87" s="16" t="str">
        <f aca="false">IF(AND(I87&lt;&gt;"",N87&lt;&gt;""),I87*N87,"")</f>
        <v/>
      </c>
      <c r="P87" s="17" t="str">
        <f aca="false">IF(A87="","",TRIM(IF(N(J87)&gt;0,"Retorno vencido · ","")&amp;IF(AND(M87&lt;&gt;"",N(M87)&lt;=50),"Service próximo · ","")&amp;IF(AND(D87="Disponible",N(M87)&lt;=50,M87&lt;&gt;""),"No alquilar sin service","")))</f>
        <v/>
      </c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1"/>
      <c r="H88" s="11"/>
      <c r="I88" s="12" t="str">
        <f aca="true">IF(AND(D88="Alquilado",G88&lt;&gt;""),TODAY()-G88,"")</f>
        <v/>
      </c>
      <c r="J88" s="12" t="str">
        <f aca="true">IF(AND(D88="Alquilado",H88&lt;&gt;""),MAX(0,TODAY()-H88),"")</f>
        <v/>
      </c>
      <c r="K88" s="13"/>
      <c r="L88" s="13"/>
      <c r="M88" s="14" t="str">
        <f aca="false">IF(AND(K88&lt;&gt;"",L88&lt;&gt;""),L88-K88,"")</f>
        <v/>
      </c>
      <c r="N88" s="15"/>
      <c r="O88" s="16" t="str">
        <f aca="false">IF(AND(I88&lt;&gt;"",N88&lt;&gt;""),I88*N88,"")</f>
        <v/>
      </c>
      <c r="P88" s="17" t="str">
        <f aca="false">IF(A88="","",TRIM(IF(N(J88)&gt;0,"Retorno vencido · ","")&amp;IF(AND(M88&lt;&gt;"",N(M88)&lt;=50),"Service próximo · ","")&amp;IF(AND(D88="Disponible",N(M88)&lt;=50,M88&lt;&gt;""),"No alquilar sin service","")))</f>
        <v/>
      </c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1"/>
      <c r="H89" s="11"/>
      <c r="I89" s="12" t="str">
        <f aca="true">IF(AND(D89="Alquilado",G89&lt;&gt;""),TODAY()-G89,"")</f>
        <v/>
      </c>
      <c r="J89" s="12" t="str">
        <f aca="true">IF(AND(D89="Alquilado",H89&lt;&gt;""),MAX(0,TODAY()-H89),"")</f>
        <v/>
      </c>
      <c r="K89" s="13"/>
      <c r="L89" s="13"/>
      <c r="M89" s="14" t="str">
        <f aca="false">IF(AND(K89&lt;&gt;"",L89&lt;&gt;""),L89-K89,"")</f>
        <v/>
      </c>
      <c r="N89" s="15"/>
      <c r="O89" s="16" t="str">
        <f aca="false">IF(AND(I89&lt;&gt;"",N89&lt;&gt;""),I89*N89,"")</f>
        <v/>
      </c>
      <c r="P89" s="17" t="str">
        <f aca="false">IF(A89="","",TRIM(IF(N(J89)&gt;0,"Retorno vencido · ","")&amp;IF(AND(M89&lt;&gt;"",N(M89)&lt;=50),"Service próximo · ","")&amp;IF(AND(D89="Disponible",N(M89)&lt;=50,M89&lt;&gt;""),"No alquilar sin service","")))</f>
        <v/>
      </c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1"/>
      <c r="H90" s="11"/>
      <c r="I90" s="12" t="str">
        <f aca="true">IF(AND(D90="Alquilado",G90&lt;&gt;""),TODAY()-G90,"")</f>
        <v/>
      </c>
      <c r="J90" s="12" t="str">
        <f aca="true">IF(AND(D90="Alquilado",H90&lt;&gt;""),MAX(0,TODAY()-H90),"")</f>
        <v/>
      </c>
      <c r="K90" s="13"/>
      <c r="L90" s="13"/>
      <c r="M90" s="14" t="str">
        <f aca="false">IF(AND(K90&lt;&gt;"",L90&lt;&gt;""),L90-K90,"")</f>
        <v/>
      </c>
      <c r="N90" s="15"/>
      <c r="O90" s="16" t="str">
        <f aca="false">IF(AND(I90&lt;&gt;"",N90&lt;&gt;""),I90*N90,"")</f>
        <v/>
      </c>
      <c r="P90" s="17" t="str">
        <f aca="false">IF(A90="","",TRIM(IF(N(J90)&gt;0,"Retorno vencido · ","")&amp;IF(AND(M90&lt;&gt;"",N(M90)&lt;=50),"Service próximo · ","")&amp;IF(AND(D90="Disponible",N(M90)&lt;=50,M90&lt;&gt;""),"No alquilar sin service","")))</f>
        <v/>
      </c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1"/>
      <c r="H91" s="11"/>
      <c r="I91" s="12" t="str">
        <f aca="true">IF(AND(D91="Alquilado",G91&lt;&gt;""),TODAY()-G91,"")</f>
        <v/>
      </c>
      <c r="J91" s="12" t="str">
        <f aca="true">IF(AND(D91="Alquilado",H91&lt;&gt;""),MAX(0,TODAY()-H91),"")</f>
        <v/>
      </c>
      <c r="K91" s="13"/>
      <c r="L91" s="13"/>
      <c r="M91" s="14" t="str">
        <f aca="false">IF(AND(K91&lt;&gt;"",L91&lt;&gt;""),L91-K91,"")</f>
        <v/>
      </c>
      <c r="N91" s="15"/>
      <c r="O91" s="16" t="str">
        <f aca="false">IF(AND(I91&lt;&gt;"",N91&lt;&gt;""),I91*N91,"")</f>
        <v/>
      </c>
      <c r="P91" s="17" t="str">
        <f aca="false">IF(A91="","",TRIM(IF(N(J91)&gt;0,"Retorno vencido · ","")&amp;IF(AND(M91&lt;&gt;"",N(M91)&lt;=50),"Service próximo · ","")&amp;IF(AND(D91="Disponible",N(M91)&lt;=50,M91&lt;&gt;""),"No alquilar sin service","")))</f>
        <v/>
      </c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1"/>
      <c r="H92" s="11"/>
      <c r="I92" s="12" t="str">
        <f aca="true">IF(AND(D92="Alquilado",G92&lt;&gt;""),TODAY()-G92,"")</f>
        <v/>
      </c>
      <c r="J92" s="12" t="str">
        <f aca="true">IF(AND(D92="Alquilado",H92&lt;&gt;""),MAX(0,TODAY()-H92),"")</f>
        <v/>
      </c>
      <c r="K92" s="13"/>
      <c r="L92" s="13"/>
      <c r="M92" s="14" t="str">
        <f aca="false">IF(AND(K92&lt;&gt;"",L92&lt;&gt;""),L92-K92,"")</f>
        <v/>
      </c>
      <c r="N92" s="15"/>
      <c r="O92" s="16" t="str">
        <f aca="false">IF(AND(I92&lt;&gt;"",N92&lt;&gt;""),I92*N92,"")</f>
        <v/>
      </c>
      <c r="P92" s="17" t="str">
        <f aca="false">IF(A92="","",TRIM(IF(N(J92)&gt;0,"Retorno vencido · ","")&amp;IF(AND(M92&lt;&gt;"",N(M92)&lt;=50),"Service próximo · ","")&amp;IF(AND(D92="Disponible",N(M92)&lt;=50,M92&lt;&gt;""),"No alquilar sin service","")))</f>
        <v/>
      </c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1"/>
      <c r="H93" s="11"/>
      <c r="I93" s="12" t="str">
        <f aca="true">IF(AND(D93="Alquilado",G93&lt;&gt;""),TODAY()-G93,"")</f>
        <v/>
      </c>
      <c r="J93" s="12" t="str">
        <f aca="true">IF(AND(D93="Alquilado",H93&lt;&gt;""),MAX(0,TODAY()-H93),"")</f>
        <v/>
      </c>
      <c r="K93" s="13"/>
      <c r="L93" s="13"/>
      <c r="M93" s="14" t="str">
        <f aca="false">IF(AND(K93&lt;&gt;"",L93&lt;&gt;""),L93-K93,"")</f>
        <v/>
      </c>
      <c r="N93" s="15"/>
      <c r="O93" s="16" t="str">
        <f aca="false">IF(AND(I93&lt;&gt;"",N93&lt;&gt;""),I93*N93,"")</f>
        <v/>
      </c>
      <c r="P93" s="17" t="str">
        <f aca="false">IF(A93="","",TRIM(IF(N(J93)&gt;0,"Retorno vencido · ","")&amp;IF(AND(M93&lt;&gt;"",N(M93)&lt;=50),"Service próximo · ","")&amp;IF(AND(D93="Disponible",N(M93)&lt;=50,M93&lt;&gt;""),"No alquilar sin service","")))</f>
        <v/>
      </c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1"/>
      <c r="H94" s="11"/>
      <c r="I94" s="12" t="str">
        <f aca="true">IF(AND(D94="Alquilado",G94&lt;&gt;""),TODAY()-G94,"")</f>
        <v/>
      </c>
      <c r="J94" s="12" t="str">
        <f aca="true">IF(AND(D94="Alquilado",H94&lt;&gt;""),MAX(0,TODAY()-H94),"")</f>
        <v/>
      </c>
      <c r="K94" s="13"/>
      <c r="L94" s="13"/>
      <c r="M94" s="14" t="str">
        <f aca="false">IF(AND(K94&lt;&gt;"",L94&lt;&gt;""),L94-K94,"")</f>
        <v/>
      </c>
      <c r="N94" s="15"/>
      <c r="O94" s="16" t="str">
        <f aca="false">IF(AND(I94&lt;&gt;"",N94&lt;&gt;""),I94*N94,"")</f>
        <v/>
      </c>
      <c r="P94" s="17" t="str">
        <f aca="false">IF(A94="","",TRIM(IF(N(J94)&gt;0,"Retorno vencido · ","")&amp;IF(AND(M94&lt;&gt;"",N(M94)&lt;=50),"Service próximo · ","")&amp;IF(AND(D94="Disponible",N(M94)&lt;=50,M94&lt;&gt;""),"No alquilar sin service","")))</f>
        <v/>
      </c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1"/>
      <c r="H95" s="11"/>
      <c r="I95" s="12" t="str">
        <f aca="true">IF(AND(D95="Alquilado",G95&lt;&gt;""),TODAY()-G95,"")</f>
        <v/>
      </c>
      <c r="J95" s="12" t="str">
        <f aca="true">IF(AND(D95="Alquilado",H95&lt;&gt;""),MAX(0,TODAY()-H95),"")</f>
        <v/>
      </c>
      <c r="K95" s="13"/>
      <c r="L95" s="13"/>
      <c r="M95" s="14" t="str">
        <f aca="false">IF(AND(K95&lt;&gt;"",L95&lt;&gt;""),L95-K95,"")</f>
        <v/>
      </c>
      <c r="N95" s="15"/>
      <c r="O95" s="16" t="str">
        <f aca="false">IF(AND(I95&lt;&gt;"",N95&lt;&gt;""),I95*N95,"")</f>
        <v/>
      </c>
      <c r="P95" s="17" t="str">
        <f aca="false">IF(A95="","",TRIM(IF(N(J95)&gt;0,"Retorno vencido · ","")&amp;IF(AND(M95&lt;&gt;"",N(M95)&lt;=50),"Service próximo · ","")&amp;IF(AND(D95="Disponible",N(M95)&lt;=50,M95&lt;&gt;""),"No alquilar sin service","")))</f>
        <v/>
      </c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1"/>
      <c r="H96" s="11"/>
      <c r="I96" s="12" t="str">
        <f aca="true">IF(AND(D96="Alquilado",G96&lt;&gt;""),TODAY()-G96,"")</f>
        <v/>
      </c>
      <c r="J96" s="12" t="str">
        <f aca="true">IF(AND(D96="Alquilado",H96&lt;&gt;""),MAX(0,TODAY()-H96),"")</f>
        <v/>
      </c>
      <c r="K96" s="13"/>
      <c r="L96" s="13"/>
      <c r="M96" s="14" t="str">
        <f aca="false">IF(AND(K96&lt;&gt;"",L96&lt;&gt;""),L96-K96,"")</f>
        <v/>
      </c>
      <c r="N96" s="15"/>
      <c r="O96" s="16" t="str">
        <f aca="false">IF(AND(I96&lt;&gt;"",N96&lt;&gt;""),I96*N96,"")</f>
        <v/>
      </c>
      <c r="P96" s="17" t="str">
        <f aca="false">IF(A96="","",TRIM(IF(N(J96)&gt;0,"Retorno vencido · ","")&amp;IF(AND(M96&lt;&gt;"",N(M96)&lt;=50),"Service próximo · ","")&amp;IF(AND(D96="Disponible",N(M96)&lt;=50,M96&lt;&gt;""),"No alquilar sin service","")))</f>
        <v/>
      </c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1"/>
      <c r="H97" s="11"/>
      <c r="I97" s="12" t="str">
        <f aca="true">IF(AND(D97="Alquilado",G97&lt;&gt;""),TODAY()-G97,"")</f>
        <v/>
      </c>
      <c r="J97" s="12" t="str">
        <f aca="true">IF(AND(D97="Alquilado",H97&lt;&gt;""),MAX(0,TODAY()-H97),"")</f>
        <v/>
      </c>
      <c r="K97" s="13"/>
      <c r="L97" s="13"/>
      <c r="M97" s="14" t="str">
        <f aca="false">IF(AND(K97&lt;&gt;"",L97&lt;&gt;""),L97-K97,"")</f>
        <v/>
      </c>
      <c r="N97" s="15"/>
      <c r="O97" s="16" t="str">
        <f aca="false">IF(AND(I97&lt;&gt;"",N97&lt;&gt;""),I97*N97,"")</f>
        <v/>
      </c>
      <c r="P97" s="17" t="str">
        <f aca="false">IF(A97="","",TRIM(IF(N(J97)&gt;0,"Retorno vencido · ","")&amp;IF(AND(M97&lt;&gt;"",N(M97)&lt;=50),"Service próximo · ","")&amp;IF(AND(D97="Disponible",N(M97)&lt;=50,M97&lt;&gt;""),"No alquilar sin service","")))</f>
        <v/>
      </c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1"/>
      <c r="H98" s="11"/>
      <c r="I98" s="12" t="str">
        <f aca="true">IF(AND(D98="Alquilado",G98&lt;&gt;""),TODAY()-G98,"")</f>
        <v/>
      </c>
      <c r="J98" s="12" t="str">
        <f aca="true">IF(AND(D98="Alquilado",H98&lt;&gt;""),MAX(0,TODAY()-H98),"")</f>
        <v/>
      </c>
      <c r="K98" s="13"/>
      <c r="L98" s="13"/>
      <c r="M98" s="14" t="str">
        <f aca="false">IF(AND(K98&lt;&gt;"",L98&lt;&gt;""),L98-K98,"")</f>
        <v/>
      </c>
      <c r="N98" s="15"/>
      <c r="O98" s="16" t="str">
        <f aca="false">IF(AND(I98&lt;&gt;"",N98&lt;&gt;""),I98*N98,"")</f>
        <v/>
      </c>
      <c r="P98" s="17" t="str">
        <f aca="false">IF(A98="","",TRIM(IF(N(J98)&gt;0,"Retorno vencido · ","")&amp;IF(AND(M98&lt;&gt;"",N(M98)&lt;=50),"Service próximo · ","")&amp;IF(AND(D98="Disponible",N(M98)&lt;=50,M98&lt;&gt;""),"No alquilar sin service","")))</f>
        <v/>
      </c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1"/>
      <c r="H99" s="11"/>
      <c r="I99" s="12" t="str">
        <f aca="true">IF(AND(D99="Alquilado",G99&lt;&gt;""),TODAY()-G99,"")</f>
        <v/>
      </c>
      <c r="J99" s="12" t="str">
        <f aca="true">IF(AND(D99="Alquilado",H99&lt;&gt;""),MAX(0,TODAY()-H99),"")</f>
        <v/>
      </c>
      <c r="K99" s="13"/>
      <c r="L99" s="13"/>
      <c r="M99" s="14" t="str">
        <f aca="false">IF(AND(K99&lt;&gt;"",L99&lt;&gt;""),L99-K99,"")</f>
        <v/>
      </c>
      <c r="N99" s="15"/>
      <c r="O99" s="16" t="str">
        <f aca="false">IF(AND(I99&lt;&gt;"",N99&lt;&gt;""),I99*N99,"")</f>
        <v/>
      </c>
      <c r="P99" s="17" t="str">
        <f aca="false">IF(A99="","",TRIM(IF(N(J99)&gt;0,"Retorno vencido · ","")&amp;IF(AND(M99&lt;&gt;"",N(M99)&lt;=50),"Service próximo · ","")&amp;IF(AND(D99="Disponible",N(M99)&lt;=50,M99&lt;&gt;""),"No alquilar sin service","")))</f>
        <v/>
      </c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1"/>
      <c r="H100" s="11"/>
      <c r="I100" s="12" t="str">
        <f aca="true">IF(AND(D100="Alquilado",G100&lt;&gt;""),TODAY()-G100,"")</f>
        <v/>
      </c>
      <c r="J100" s="12" t="str">
        <f aca="true">IF(AND(D100="Alquilado",H100&lt;&gt;""),MAX(0,TODAY()-H100),"")</f>
        <v/>
      </c>
      <c r="K100" s="13"/>
      <c r="L100" s="13"/>
      <c r="M100" s="14" t="str">
        <f aca="false">IF(AND(K100&lt;&gt;"",L100&lt;&gt;""),L100-K100,"")</f>
        <v/>
      </c>
      <c r="N100" s="15"/>
      <c r="O100" s="16" t="str">
        <f aca="false">IF(AND(I100&lt;&gt;"",N100&lt;&gt;""),I100*N100,"")</f>
        <v/>
      </c>
      <c r="P100" s="17" t="str">
        <f aca="false">IF(A100="","",TRIM(IF(N(J100)&gt;0,"Retorno vencido · ","")&amp;IF(AND(M100&lt;&gt;"",N(M100)&lt;=50),"Service próximo · ","")&amp;IF(AND(D100="Disponible",N(M100)&lt;=50,M100&lt;&gt;""),"No alquilar sin service","")))</f>
        <v/>
      </c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1"/>
      <c r="H101" s="11"/>
      <c r="I101" s="12" t="str">
        <f aca="true">IF(AND(D101="Alquilado",G101&lt;&gt;""),TODAY()-G101,"")</f>
        <v/>
      </c>
      <c r="J101" s="12" t="str">
        <f aca="true">IF(AND(D101="Alquilado",H101&lt;&gt;""),MAX(0,TODAY()-H101),"")</f>
        <v/>
      </c>
      <c r="K101" s="13"/>
      <c r="L101" s="13"/>
      <c r="M101" s="14" t="str">
        <f aca="false">IF(AND(K101&lt;&gt;"",L101&lt;&gt;""),L101-K101,"")</f>
        <v/>
      </c>
      <c r="N101" s="15"/>
      <c r="O101" s="16" t="str">
        <f aca="false">IF(AND(I101&lt;&gt;"",N101&lt;&gt;""),I101*N101,"")</f>
        <v/>
      </c>
      <c r="P101" s="17" t="str">
        <f aca="false">IF(A101="","",TRIM(IF(N(J101)&gt;0,"Retorno vencido · ","")&amp;IF(AND(M101&lt;&gt;"",N(M101)&lt;=50),"Service próximo · ","")&amp;IF(AND(D101="Disponible",N(M101)&lt;=50,M101&lt;&gt;""),"No alquilar sin service","")))</f>
        <v/>
      </c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0"/>
      <c r="G102" s="11"/>
      <c r="H102" s="11"/>
      <c r="I102" s="12" t="str">
        <f aca="true">IF(AND(D102="Alquilado",G102&lt;&gt;""),TODAY()-G102,"")</f>
        <v/>
      </c>
      <c r="J102" s="12" t="str">
        <f aca="true">IF(AND(D102="Alquilado",H102&lt;&gt;""),MAX(0,TODAY()-H102),"")</f>
        <v/>
      </c>
      <c r="K102" s="13"/>
      <c r="L102" s="13"/>
      <c r="M102" s="14" t="str">
        <f aca="false">IF(AND(K102&lt;&gt;"",L102&lt;&gt;""),L102-K102,"")</f>
        <v/>
      </c>
      <c r="N102" s="15"/>
      <c r="O102" s="16" t="str">
        <f aca="false">IF(AND(I102&lt;&gt;"",N102&lt;&gt;""),I102*N102,"")</f>
        <v/>
      </c>
      <c r="P102" s="17" t="str">
        <f aca="false">IF(A102="","",TRIM(IF(N(J102)&gt;0,"Retorno vencido · ","")&amp;IF(AND(M102&lt;&gt;"",N(M102)&lt;=50),"Service próximo · ","")&amp;IF(AND(D102="Disponible",N(M102)&lt;=50,M102&lt;&gt;""),"No alquilar sin service","")))</f>
        <v/>
      </c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1"/>
      <c r="H103" s="11"/>
      <c r="I103" s="12" t="str">
        <f aca="true">IF(AND(D103="Alquilado",G103&lt;&gt;""),TODAY()-G103,"")</f>
        <v/>
      </c>
      <c r="J103" s="12" t="str">
        <f aca="true">IF(AND(D103="Alquilado",H103&lt;&gt;""),MAX(0,TODAY()-H103),"")</f>
        <v/>
      </c>
      <c r="K103" s="13"/>
      <c r="L103" s="13"/>
      <c r="M103" s="14" t="str">
        <f aca="false">IF(AND(K103&lt;&gt;"",L103&lt;&gt;""),L103-K103,"")</f>
        <v/>
      </c>
      <c r="N103" s="15"/>
      <c r="O103" s="16" t="str">
        <f aca="false">IF(AND(I103&lt;&gt;"",N103&lt;&gt;""),I103*N103,"")</f>
        <v/>
      </c>
      <c r="P103" s="17" t="str">
        <f aca="false">IF(A103="","",TRIM(IF(N(J103)&gt;0,"Retorno vencido · ","")&amp;IF(AND(M103&lt;&gt;"",N(M103)&lt;=50),"Service próximo · ","")&amp;IF(AND(D103="Disponible",N(M103)&lt;=50,M103&lt;&gt;""),"No alquilar sin service","")))</f>
        <v/>
      </c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0"/>
      <c r="G104" s="11"/>
      <c r="H104" s="11"/>
      <c r="I104" s="12" t="str">
        <f aca="true">IF(AND(D104="Alquilado",G104&lt;&gt;""),TODAY()-G104,"")</f>
        <v/>
      </c>
      <c r="J104" s="12" t="str">
        <f aca="true">IF(AND(D104="Alquilado",H104&lt;&gt;""),MAX(0,TODAY()-H104),"")</f>
        <v/>
      </c>
      <c r="K104" s="13"/>
      <c r="L104" s="13"/>
      <c r="M104" s="14" t="str">
        <f aca="false">IF(AND(K104&lt;&gt;"",L104&lt;&gt;""),L104-K104,"")</f>
        <v/>
      </c>
      <c r="N104" s="15"/>
      <c r="O104" s="16" t="str">
        <f aca="false">IF(AND(I104&lt;&gt;"",N104&lt;&gt;""),I104*N104,"")</f>
        <v/>
      </c>
      <c r="P104" s="17" t="str">
        <f aca="false">IF(A104="","",TRIM(IF(N(J104)&gt;0,"Retorno vencido · ","")&amp;IF(AND(M104&lt;&gt;"",N(M104)&lt;=50),"Service próximo · ","")&amp;IF(AND(D104="Disponible",N(M104)&lt;=50,M104&lt;&gt;""),"No alquilar sin service","")))</f>
        <v/>
      </c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1"/>
      <c r="H105" s="11"/>
      <c r="I105" s="12" t="str">
        <f aca="true">IF(AND(D105="Alquilado",G105&lt;&gt;""),TODAY()-G105,"")</f>
        <v/>
      </c>
      <c r="J105" s="12" t="str">
        <f aca="true">IF(AND(D105="Alquilado",H105&lt;&gt;""),MAX(0,TODAY()-H105),"")</f>
        <v/>
      </c>
      <c r="K105" s="13"/>
      <c r="L105" s="13"/>
      <c r="M105" s="14" t="str">
        <f aca="false">IF(AND(K105&lt;&gt;"",L105&lt;&gt;""),L105-K105,"")</f>
        <v/>
      </c>
      <c r="N105" s="15"/>
      <c r="O105" s="16" t="str">
        <f aca="false">IF(AND(I105&lt;&gt;"",N105&lt;&gt;""),I105*N105,"")</f>
        <v/>
      </c>
      <c r="P105" s="17" t="str">
        <f aca="false">IF(A105="","",TRIM(IF(N(J105)&gt;0,"Retorno vencido · ","")&amp;IF(AND(M105&lt;&gt;"",N(M105)&lt;=50),"Service próximo · ","")&amp;IF(AND(D105="Disponible",N(M105)&lt;=50,M105&lt;&gt;""),"No alquilar sin service","")))</f>
        <v/>
      </c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0"/>
      <c r="G106" s="11"/>
      <c r="H106" s="11"/>
      <c r="I106" s="12" t="str">
        <f aca="true">IF(AND(D106="Alquilado",G106&lt;&gt;""),TODAY()-G106,"")</f>
        <v/>
      </c>
      <c r="J106" s="12" t="str">
        <f aca="true">IF(AND(D106="Alquilado",H106&lt;&gt;""),MAX(0,TODAY()-H106),"")</f>
        <v/>
      </c>
      <c r="K106" s="13"/>
      <c r="L106" s="13"/>
      <c r="M106" s="14" t="str">
        <f aca="false">IF(AND(K106&lt;&gt;"",L106&lt;&gt;""),L106-K106,"")</f>
        <v/>
      </c>
      <c r="N106" s="15"/>
      <c r="O106" s="16" t="str">
        <f aca="false">IF(AND(I106&lt;&gt;"",N106&lt;&gt;""),I106*N106,"")</f>
        <v/>
      </c>
      <c r="P106" s="17" t="str">
        <f aca="false">IF(A106="","",TRIM(IF(N(J106)&gt;0,"Retorno vencido · ","")&amp;IF(AND(M106&lt;&gt;"",N(M106)&lt;=50),"Service próximo · ","")&amp;IF(AND(D106="Disponible",N(M106)&lt;=50,M106&lt;&gt;""),"No alquilar sin service","")))</f>
        <v/>
      </c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1"/>
      <c r="H107" s="11"/>
      <c r="I107" s="12" t="str">
        <f aca="true">IF(AND(D107="Alquilado",G107&lt;&gt;""),TODAY()-G107,"")</f>
        <v/>
      </c>
      <c r="J107" s="12" t="str">
        <f aca="true">IF(AND(D107="Alquilado",H107&lt;&gt;""),MAX(0,TODAY()-H107),"")</f>
        <v/>
      </c>
      <c r="K107" s="13"/>
      <c r="L107" s="13"/>
      <c r="M107" s="14" t="str">
        <f aca="false">IF(AND(K107&lt;&gt;"",L107&lt;&gt;""),L107-K107,"")</f>
        <v/>
      </c>
      <c r="N107" s="15"/>
      <c r="O107" s="16" t="str">
        <f aca="false">IF(AND(I107&lt;&gt;"",N107&lt;&gt;""),I107*N107,"")</f>
        <v/>
      </c>
      <c r="P107" s="17" t="str">
        <f aca="false">IF(A107="","",TRIM(IF(N(J107)&gt;0,"Retorno vencido · ","")&amp;IF(AND(M107&lt;&gt;"",N(M107)&lt;=50),"Service próximo · ","")&amp;IF(AND(D107="Disponible",N(M107)&lt;=50,M107&lt;&gt;""),"No alquilar sin service","")))</f>
        <v/>
      </c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0"/>
      <c r="G108" s="11"/>
      <c r="H108" s="11"/>
      <c r="I108" s="12" t="str">
        <f aca="true">IF(AND(D108="Alquilado",G108&lt;&gt;""),TODAY()-G108,"")</f>
        <v/>
      </c>
      <c r="J108" s="12" t="str">
        <f aca="true">IF(AND(D108="Alquilado",H108&lt;&gt;""),MAX(0,TODAY()-H108),"")</f>
        <v/>
      </c>
      <c r="K108" s="13"/>
      <c r="L108" s="13"/>
      <c r="M108" s="14" t="str">
        <f aca="false">IF(AND(K108&lt;&gt;"",L108&lt;&gt;""),L108-K108,"")</f>
        <v/>
      </c>
      <c r="N108" s="15"/>
      <c r="O108" s="16" t="str">
        <f aca="false">IF(AND(I108&lt;&gt;"",N108&lt;&gt;""),I108*N108,"")</f>
        <v/>
      </c>
      <c r="P108" s="17" t="str">
        <f aca="false">IF(A108="","",TRIM(IF(N(J108)&gt;0,"Retorno vencido · ","")&amp;IF(AND(M108&lt;&gt;"",N(M108)&lt;=50),"Service próximo · ","")&amp;IF(AND(D108="Disponible",N(M108)&lt;=50,M108&lt;&gt;""),"No alquilar sin service","")))</f>
        <v/>
      </c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1"/>
      <c r="H109" s="11"/>
      <c r="I109" s="12" t="str">
        <f aca="true">IF(AND(D109="Alquilado",G109&lt;&gt;""),TODAY()-G109,"")</f>
        <v/>
      </c>
      <c r="J109" s="12" t="str">
        <f aca="true">IF(AND(D109="Alquilado",H109&lt;&gt;""),MAX(0,TODAY()-H109),"")</f>
        <v/>
      </c>
      <c r="K109" s="13"/>
      <c r="L109" s="13"/>
      <c r="M109" s="14" t="str">
        <f aca="false">IF(AND(K109&lt;&gt;"",L109&lt;&gt;""),L109-K109,"")</f>
        <v/>
      </c>
      <c r="N109" s="15"/>
      <c r="O109" s="16" t="str">
        <f aca="false">IF(AND(I109&lt;&gt;"",N109&lt;&gt;""),I109*N109,"")</f>
        <v/>
      </c>
      <c r="P109" s="17" t="str">
        <f aca="false">IF(A109="","",TRIM(IF(N(J109)&gt;0,"Retorno vencido · ","")&amp;IF(AND(M109&lt;&gt;"",N(M109)&lt;=50),"Service próximo · ","")&amp;IF(AND(D109="Disponible",N(M109)&lt;=50,M109&lt;&gt;""),"No alquilar sin service","")))</f>
        <v/>
      </c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0"/>
      <c r="G110" s="11"/>
      <c r="H110" s="11"/>
      <c r="I110" s="12" t="str">
        <f aca="true">IF(AND(D110="Alquilado",G110&lt;&gt;""),TODAY()-G110,"")</f>
        <v/>
      </c>
      <c r="J110" s="12" t="str">
        <f aca="true">IF(AND(D110="Alquilado",H110&lt;&gt;""),MAX(0,TODAY()-H110),"")</f>
        <v/>
      </c>
      <c r="K110" s="13"/>
      <c r="L110" s="13"/>
      <c r="M110" s="14" t="str">
        <f aca="false">IF(AND(K110&lt;&gt;"",L110&lt;&gt;""),L110-K110,"")</f>
        <v/>
      </c>
      <c r="N110" s="15"/>
      <c r="O110" s="16" t="str">
        <f aca="false">IF(AND(I110&lt;&gt;"",N110&lt;&gt;""),I110*N110,"")</f>
        <v/>
      </c>
      <c r="P110" s="17" t="str">
        <f aca="false">IF(A110="","",TRIM(IF(N(J110)&gt;0,"Retorno vencido · ","")&amp;IF(AND(M110&lt;&gt;"",N(M110)&lt;=50),"Service próximo · ","")&amp;IF(AND(D110="Disponible",N(M110)&lt;=50,M110&lt;&gt;""),"No alquilar sin service","")))</f>
        <v/>
      </c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1"/>
      <c r="H111" s="11"/>
      <c r="I111" s="12" t="str">
        <f aca="true">IF(AND(D111="Alquilado",G111&lt;&gt;""),TODAY()-G111,"")</f>
        <v/>
      </c>
      <c r="J111" s="12" t="str">
        <f aca="true">IF(AND(D111="Alquilado",H111&lt;&gt;""),MAX(0,TODAY()-H111),"")</f>
        <v/>
      </c>
      <c r="K111" s="13"/>
      <c r="L111" s="13"/>
      <c r="M111" s="14" t="str">
        <f aca="false">IF(AND(K111&lt;&gt;"",L111&lt;&gt;""),L111-K111,"")</f>
        <v/>
      </c>
      <c r="N111" s="15"/>
      <c r="O111" s="16" t="str">
        <f aca="false">IF(AND(I111&lt;&gt;"",N111&lt;&gt;""),I111*N111,"")</f>
        <v/>
      </c>
      <c r="P111" s="17" t="str">
        <f aca="false">IF(A111="","",TRIM(IF(N(J111)&gt;0,"Retorno vencido · ","")&amp;IF(AND(M111&lt;&gt;"",N(M111)&lt;=50),"Service próximo · ","")&amp;IF(AND(D111="Disponible",N(M111)&lt;=50,M111&lt;&gt;""),"No alquilar sin service","")))</f>
        <v/>
      </c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0"/>
      <c r="G112" s="11"/>
      <c r="H112" s="11"/>
      <c r="I112" s="12" t="str">
        <f aca="true">IF(AND(D112="Alquilado",G112&lt;&gt;""),TODAY()-G112,"")</f>
        <v/>
      </c>
      <c r="J112" s="12" t="str">
        <f aca="true">IF(AND(D112="Alquilado",H112&lt;&gt;""),MAX(0,TODAY()-H112),"")</f>
        <v/>
      </c>
      <c r="K112" s="13"/>
      <c r="L112" s="13"/>
      <c r="M112" s="14" t="str">
        <f aca="false">IF(AND(K112&lt;&gt;"",L112&lt;&gt;""),L112-K112,"")</f>
        <v/>
      </c>
      <c r="N112" s="15"/>
      <c r="O112" s="16" t="str">
        <f aca="false">IF(AND(I112&lt;&gt;"",N112&lt;&gt;""),I112*N112,"")</f>
        <v/>
      </c>
      <c r="P112" s="17" t="str">
        <f aca="false">IF(A112="","",TRIM(IF(N(J112)&gt;0,"Retorno vencido · ","")&amp;IF(AND(M112&lt;&gt;"",N(M112)&lt;=50),"Service próximo · ","")&amp;IF(AND(D112="Disponible",N(M112)&lt;=50,M112&lt;&gt;""),"No alquilar sin service","")))</f>
        <v/>
      </c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1"/>
      <c r="H113" s="11"/>
      <c r="I113" s="12" t="str">
        <f aca="true">IF(AND(D113="Alquilado",G113&lt;&gt;""),TODAY()-G113,"")</f>
        <v/>
      </c>
      <c r="J113" s="12" t="str">
        <f aca="true">IF(AND(D113="Alquilado",H113&lt;&gt;""),MAX(0,TODAY()-H113),"")</f>
        <v/>
      </c>
      <c r="K113" s="13"/>
      <c r="L113" s="13"/>
      <c r="M113" s="14" t="str">
        <f aca="false">IF(AND(K113&lt;&gt;"",L113&lt;&gt;""),L113-K113,"")</f>
        <v/>
      </c>
      <c r="N113" s="15"/>
      <c r="O113" s="16" t="str">
        <f aca="false">IF(AND(I113&lt;&gt;"",N113&lt;&gt;""),I113*N113,"")</f>
        <v/>
      </c>
      <c r="P113" s="17" t="str">
        <f aca="false">IF(A113="","",TRIM(IF(N(J113)&gt;0,"Retorno vencido · ","")&amp;IF(AND(M113&lt;&gt;"",N(M113)&lt;=50),"Service próximo · ","")&amp;IF(AND(D113="Disponible",N(M113)&lt;=50,M113&lt;&gt;""),"No alquilar sin service","")))</f>
        <v/>
      </c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0"/>
      <c r="G114" s="11"/>
      <c r="H114" s="11"/>
      <c r="I114" s="12" t="str">
        <f aca="true">IF(AND(D114="Alquilado",G114&lt;&gt;""),TODAY()-G114,"")</f>
        <v/>
      </c>
      <c r="J114" s="12" t="str">
        <f aca="true">IF(AND(D114="Alquilado",H114&lt;&gt;""),MAX(0,TODAY()-H114),"")</f>
        <v/>
      </c>
      <c r="K114" s="13"/>
      <c r="L114" s="13"/>
      <c r="M114" s="14" t="str">
        <f aca="false">IF(AND(K114&lt;&gt;"",L114&lt;&gt;""),L114-K114,"")</f>
        <v/>
      </c>
      <c r="N114" s="15"/>
      <c r="O114" s="16" t="str">
        <f aca="false">IF(AND(I114&lt;&gt;"",N114&lt;&gt;""),I114*N114,"")</f>
        <v/>
      </c>
      <c r="P114" s="17" t="str">
        <f aca="false">IF(A114="","",TRIM(IF(N(J114)&gt;0,"Retorno vencido · ","")&amp;IF(AND(M114&lt;&gt;"",N(M114)&lt;=50),"Service próximo · ","")&amp;IF(AND(D114="Disponible",N(M114)&lt;=50,M114&lt;&gt;""),"No alquilar sin service","")))</f>
        <v/>
      </c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1"/>
      <c r="H115" s="11"/>
      <c r="I115" s="12" t="str">
        <f aca="true">IF(AND(D115="Alquilado",G115&lt;&gt;""),TODAY()-G115,"")</f>
        <v/>
      </c>
      <c r="J115" s="12" t="str">
        <f aca="true">IF(AND(D115="Alquilado",H115&lt;&gt;""),MAX(0,TODAY()-H115),"")</f>
        <v/>
      </c>
      <c r="K115" s="13"/>
      <c r="L115" s="13"/>
      <c r="M115" s="14" t="str">
        <f aca="false">IF(AND(K115&lt;&gt;"",L115&lt;&gt;""),L115-K115,"")</f>
        <v/>
      </c>
      <c r="N115" s="15"/>
      <c r="O115" s="16" t="str">
        <f aca="false">IF(AND(I115&lt;&gt;"",N115&lt;&gt;""),I115*N115,"")</f>
        <v/>
      </c>
      <c r="P115" s="17" t="str">
        <f aca="false">IF(A115="","",TRIM(IF(N(J115)&gt;0,"Retorno vencido · ","")&amp;IF(AND(M115&lt;&gt;"",N(M115)&lt;=50),"Service próximo · ","")&amp;IF(AND(D115="Disponible",N(M115)&lt;=50,M115&lt;&gt;""),"No alquilar sin service","")))</f>
        <v/>
      </c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0"/>
      <c r="G116" s="11"/>
      <c r="H116" s="11"/>
      <c r="I116" s="12" t="str">
        <f aca="true">IF(AND(D116="Alquilado",G116&lt;&gt;""),TODAY()-G116,"")</f>
        <v/>
      </c>
      <c r="J116" s="12" t="str">
        <f aca="true">IF(AND(D116="Alquilado",H116&lt;&gt;""),MAX(0,TODAY()-H116),"")</f>
        <v/>
      </c>
      <c r="K116" s="13"/>
      <c r="L116" s="13"/>
      <c r="M116" s="14" t="str">
        <f aca="false">IF(AND(K116&lt;&gt;"",L116&lt;&gt;""),L116-K116,"")</f>
        <v/>
      </c>
      <c r="N116" s="15"/>
      <c r="O116" s="16" t="str">
        <f aca="false">IF(AND(I116&lt;&gt;"",N116&lt;&gt;""),I116*N116,"")</f>
        <v/>
      </c>
      <c r="P116" s="17" t="str">
        <f aca="false">IF(A116="","",TRIM(IF(N(J116)&gt;0,"Retorno vencido · ","")&amp;IF(AND(M116&lt;&gt;"",N(M116)&lt;=50),"Service próximo · ","")&amp;IF(AND(D116="Disponible",N(M116)&lt;=50,M116&lt;&gt;""),"No alquilar sin service","")))</f>
        <v/>
      </c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1"/>
      <c r="H117" s="11"/>
      <c r="I117" s="12" t="str">
        <f aca="true">IF(AND(D117="Alquilado",G117&lt;&gt;""),TODAY()-G117,"")</f>
        <v/>
      </c>
      <c r="J117" s="12" t="str">
        <f aca="true">IF(AND(D117="Alquilado",H117&lt;&gt;""),MAX(0,TODAY()-H117),"")</f>
        <v/>
      </c>
      <c r="K117" s="13"/>
      <c r="L117" s="13"/>
      <c r="M117" s="14" t="str">
        <f aca="false">IF(AND(K117&lt;&gt;"",L117&lt;&gt;""),L117-K117,"")</f>
        <v/>
      </c>
      <c r="N117" s="15"/>
      <c r="O117" s="16" t="str">
        <f aca="false">IF(AND(I117&lt;&gt;"",N117&lt;&gt;""),I117*N117,"")</f>
        <v/>
      </c>
      <c r="P117" s="17" t="str">
        <f aca="false">IF(A117="","",TRIM(IF(N(J117)&gt;0,"Retorno vencido · ","")&amp;IF(AND(M117&lt;&gt;"",N(M117)&lt;=50),"Service próximo · ","")&amp;IF(AND(D117="Disponible",N(M117)&lt;=50,M117&lt;&gt;""),"No alquilar sin service","")))</f>
        <v/>
      </c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1"/>
      <c r="H118" s="11"/>
      <c r="I118" s="12" t="str">
        <f aca="true">IF(AND(D118="Alquilado",G118&lt;&gt;""),TODAY()-G118,"")</f>
        <v/>
      </c>
      <c r="J118" s="12" t="str">
        <f aca="true">IF(AND(D118="Alquilado",H118&lt;&gt;""),MAX(0,TODAY()-H118),"")</f>
        <v/>
      </c>
      <c r="K118" s="13"/>
      <c r="L118" s="13"/>
      <c r="M118" s="14" t="str">
        <f aca="false">IF(AND(K118&lt;&gt;"",L118&lt;&gt;""),L118-K118,"")</f>
        <v/>
      </c>
      <c r="N118" s="15"/>
      <c r="O118" s="16" t="str">
        <f aca="false">IF(AND(I118&lt;&gt;"",N118&lt;&gt;""),I118*N118,"")</f>
        <v/>
      </c>
      <c r="P118" s="17" t="str">
        <f aca="false">IF(A118="","",TRIM(IF(N(J118)&gt;0,"Retorno vencido · ","")&amp;IF(AND(M118&lt;&gt;"",N(M118)&lt;=50),"Service próximo · ","")&amp;IF(AND(D118="Disponible",N(M118)&lt;=50,M118&lt;&gt;""),"No alquilar sin service","")))</f>
        <v/>
      </c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1"/>
      <c r="H119" s="11"/>
      <c r="I119" s="12" t="str">
        <f aca="true">IF(AND(D119="Alquilado",G119&lt;&gt;""),TODAY()-G119,"")</f>
        <v/>
      </c>
      <c r="J119" s="12" t="str">
        <f aca="true">IF(AND(D119="Alquilado",H119&lt;&gt;""),MAX(0,TODAY()-H119),"")</f>
        <v/>
      </c>
      <c r="K119" s="13"/>
      <c r="L119" s="13"/>
      <c r="M119" s="14" t="str">
        <f aca="false">IF(AND(K119&lt;&gt;"",L119&lt;&gt;""),L119-K119,"")</f>
        <v/>
      </c>
      <c r="N119" s="15"/>
      <c r="O119" s="16" t="str">
        <f aca="false">IF(AND(I119&lt;&gt;"",N119&lt;&gt;""),I119*N119,"")</f>
        <v/>
      </c>
      <c r="P119" s="17" t="str">
        <f aca="false">IF(A119="","",TRIM(IF(N(J119)&gt;0,"Retorno vencido · ","")&amp;IF(AND(M119&lt;&gt;"",N(M119)&lt;=50),"Service próximo · ","")&amp;IF(AND(D119="Disponible",N(M119)&lt;=50,M119&lt;&gt;""),"No alquilar sin service","")))</f>
        <v/>
      </c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0"/>
      <c r="G120" s="11"/>
      <c r="H120" s="11"/>
      <c r="I120" s="12" t="str">
        <f aca="true">IF(AND(D120="Alquilado",G120&lt;&gt;""),TODAY()-G120,"")</f>
        <v/>
      </c>
      <c r="J120" s="12" t="str">
        <f aca="true">IF(AND(D120="Alquilado",H120&lt;&gt;""),MAX(0,TODAY()-H120),"")</f>
        <v/>
      </c>
      <c r="K120" s="13"/>
      <c r="L120" s="13"/>
      <c r="M120" s="14" t="str">
        <f aca="false">IF(AND(K120&lt;&gt;"",L120&lt;&gt;""),L120-K120,"")</f>
        <v/>
      </c>
      <c r="N120" s="15"/>
      <c r="O120" s="16" t="str">
        <f aca="false">IF(AND(I120&lt;&gt;"",N120&lt;&gt;""),I120*N120,"")</f>
        <v/>
      </c>
      <c r="P120" s="17" t="str">
        <f aca="false">IF(A120="","",TRIM(IF(N(J120)&gt;0,"Retorno vencido · ","")&amp;IF(AND(M120&lt;&gt;"",N(M120)&lt;=50),"Service próximo · ","")&amp;IF(AND(D120="Disponible",N(M120)&lt;=50,M120&lt;&gt;""),"No alquilar sin service","")))</f>
        <v/>
      </c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1"/>
      <c r="H121" s="11"/>
      <c r="I121" s="12" t="str">
        <f aca="true">IF(AND(D121="Alquilado",G121&lt;&gt;""),TODAY()-G121,"")</f>
        <v/>
      </c>
      <c r="J121" s="12" t="str">
        <f aca="true">IF(AND(D121="Alquilado",H121&lt;&gt;""),MAX(0,TODAY()-H121),"")</f>
        <v/>
      </c>
      <c r="K121" s="13"/>
      <c r="L121" s="13"/>
      <c r="M121" s="14" t="str">
        <f aca="false">IF(AND(K121&lt;&gt;"",L121&lt;&gt;""),L121-K121,"")</f>
        <v/>
      </c>
      <c r="N121" s="15"/>
      <c r="O121" s="16" t="str">
        <f aca="false">IF(AND(I121&lt;&gt;"",N121&lt;&gt;""),I121*N121,"")</f>
        <v/>
      </c>
      <c r="P121" s="17" t="str">
        <f aca="false">IF(A121="","",TRIM(IF(N(J121)&gt;0,"Retorno vencido · ","")&amp;IF(AND(M121&lt;&gt;"",N(M121)&lt;=50),"Service próximo · ","")&amp;IF(AND(D121="Disponible",N(M121)&lt;=50,M121&lt;&gt;""),"No alquilar sin service","")))</f>
        <v/>
      </c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0"/>
      <c r="G122" s="11"/>
      <c r="H122" s="11"/>
      <c r="I122" s="12" t="str">
        <f aca="true">IF(AND(D122="Alquilado",G122&lt;&gt;""),TODAY()-G122,"")</f>
        <v/>
      </c>
      <c r="J122" s="12" t="str">
        <f aca="true">IF(AND(D122="Alquilado",H122&lt;&gt;""),MAX(0,TODAY()-H122),"")</f>
        <v/>
      </c>
      <c r="K122" s="13"/>
      <c r="L122" s="13"/>
      <c r="M122" s="14" t="str">
        <f aca="false">IF(AND(K122&lt;&gt;"",L122&lt;&gt;""),L122-K122,"")</f>
        <v/>
      </c>
      <c r="N122" s="15"/>
      <c r="O122" s="16" t="str">
        <f aca="false">IF(AND(I122&lt;&gt;"",N122&lt;&gt;""),I122*N122,"")</f>
        <v/>
      </c>
      <c r="P122" s="17" t="str">
        <f aca="false">IF(A122="","",TRIM(IF(N(J122)&gt;0,"Retorno vencido · ","")&amp;IF(AND(M122&lt;&gt;"",N(M122)&lt;=50),"Service próximo · ","")&amp;IF(AND(D122="Disponible",N(M122)&lt;=50,M122&lt;&gt;""),"No alquilar sin service","")))</f>
        <v/>
      </c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1"/>
      <c r="H123" s="11"/>
      <c r="I123" s="12" t="str">
        <f aca="true">IF(AND(D123="Alquilado",G123&lt;&gt;""),TODAY()-G123,"")</f>
        <v/>
      </c>
      <c r="J123" s="12" t="str">
        <f aca="true">IF(AND(D123="Alquilado",H123&lt;&gt;""),MAX(0,TODAY()-H123),"")</f>
        <v/>
      </c>
      <c r="K123" s="13"/>
      <c r="L123" s="13"/>
      <c r="M123" s="14" t="str">
        <f aca="false">IF(AND(K123&lt;&gt;"",L123&lt;&gt;""),L123-K123,"")</f>
        <v/>
      </c>
      <c r="N123" s="15"/>
      <c r="O123" s="16" t="str">
        <f aca="false">IF(AND(I123&lt;&gt;"",N123&lt;&gt;""),I123*N123,"")</f>
        <v/>
      </c>
      <c r="P123" s="17" t="str">
        <f aca="false">IF(A123="","",TRIM(IF(N(J123)&gt;0,"Retorno vencido · ","")&amp;IF(AND(M123&lt;&gt;"",N(M123)&lt;=50),"Service próximo · ","")&amp;IF(AND(D123="Disponible",N(M123)&lt;=50,M123&lt;&gt;""),"No alquilar sin service","")))</f>
        <v/>
      </c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1"/>
      <c r="H124" s="11"/>
      <c r="I124" s="12" t="str">
        <f aca="true">IF(AND(D124="Alquilado",G124&lt;&gt;""),TODAY()-G124,"")</f>
        <v/>
      </c>
      <c r="J124" s="12" t="str">
        <f aca="true">IF(AND(D124="Alquilado",H124&lt;&gt;""),MAX(0,TODAY()-H124),"")</f>
        <v/>
      </c>
      <c r="K124" s="13"/>
      <c r="L124" s="13"/>
      <c r="M124" s="14" t="str">
        <f aca="false">IF(AND(K124&lt;&gt;"",L124&lt;&gt;""),L124-K124,"")</f>
        <v/>
      </c>
      <c r="N124" s="15"/>
      <c r="O124" s="16" t="str">
        <f aca="false">IF(AND(I124&lt;&gt;"",N124&lt;&gt;""),I124*N124,"")</f>
        <v/>
      </c>
      <c r="P124" s="17" t="str">
        <f aca="false">IF(A124="","",TRIM(IF(N(J124)&gt;0,"Retorno vencido · ","")&amp;IF(AND(M124&lt;&gt;"",N(M124)&lt;=50),"Service próximo · ","")&amp;IF(AND(D124="Disponible",N(M124)&lt;=50,M124&lt;&gt;""),"No alquilar sin service","")))</f>
        <v/>
      </c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1"/>
      <c r="H125" s="11"/>
      <c r="I125" s="12" t="str">
        <f aca="true">IF(AND(D125="Alquilado",G125&lt;&gt;""),TODAY()-G125,"")</f>
        <v/>
      </c>
      <c r="J125" s="12" t="str">
        <f aca="true">IF(AND(D125="Alquilado",H125&lt;&gt;""),MAX(0,TODAY()-H125),"")</f>
        <v/>
      </c>
      <c r="K125" s="13"/>
      <c r="L125" s="13"/>
      <c r="M125" s="14" t="str">
        <f aca="false">IF(AND(K125&lt;&gt;"",L125&lt;&gt;""),L125-K125,"")</f>
        <v/>
      </c>
      <c r="N125" s="15"/>
      <c r="O125" s="16" t="str">
        <f aca="false">IF(AND(I125&lt;&gt;"",N125&lt;&gt;""),I125*N125,"")</f>
        <v/>
      </c>
      <c r="P125" s="17" t="str">
        <f aca="false">IF(A125="","",TRIM(IF(N(J125)&gt;0,"Retorno vencido · ","")&amp;IF(AND(M125&lt;&gt;"",N(M125)&lt;=50),"Service próximo · ","")&amp;IF(AND(D125="Disponible",N(M125)&lt;=50,M125&lt;&gt;""),"No alquilar sin service","")))</f>
        <v/>
      </c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0"/>
      <c r="G126" s="11"/>
      <c r="H126" s="11"/>
      <c r="I126" s="12" t="str">
        <f aca="true">IF(AND(D126="Alquilado",G126&lt;&gt;""),TODAY()-G126,"")</f>
        <v/>
      </c>
      <c r="J126" s="12" t="str">
        <f aca="true">IF(AND(D126="Alquilado",H126&lt;&gt;""),MAX(0,TODAY()-H126),"")</f>
        <v/>
      </c>
      <c r="K126" s="13"/>
      <c r="L126" s="13"/>
      <c r="M126" s="14" t="str">
        <f aca="false">IF(AND(K126&lt;&gt;"",L126&lt;&gt;""),L126-K126,"")</f>
        <v/>
      </c>
      <c r="N126" s="15"/>
      <c r="O126" s="16" t="str">
        <f aca="false">IF(AND(I126&lt;&gt;"",N126&lt;&gt;""),I126*N126,"")</f>
        <v/>
      </c>
      <c r="P126" s="17" t="str">
        <f aca="false">IF(A126="","",TRIM(IF(N(J126)&gt;0,"Retorno vencido · ","")&amp;IF(AND(M126&lt;&gt;"",N(M126)&lt;=50),"Service próximo · ","")&amp;IF(AND(D126="Disponible",N(M126)&lt;=50,M126&lt;&gt;""),"No alquilar sin service","")))</f>
        <v/>
      </c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1"/>
      <c r="H127" s="11"/>
      <c r="I127" s="12" t="str">
        <f aca="true">IF(AND(D127="Alquilado",G127&lt;&gt;""),TODAY()-G127,"")</f>
        <v/>
      </c>
      <c r="J127" s="12" t="str">
        <f aca="true">IF(AND(D127="Alquilado",H127&lt;&gt;""),MAX(0,TODAY()-H127),"")</f>
        <v/>
      </c>
      <c r="K127" s="13"/>
      <c r="L127" s="13"/>
      <c r="M127" s="14" t="str">
        <f aca="false">IF(AND(K127&lt;&gt;"",L127&lt;&gt;""),L127-K127,"")</f>
        <v/>
      </c>
      <c r="N127" s="15"/>
      <c r="O127" s="16" t="str">
        <f aca="false">IF(AND(I127&lt;&gt;"",N127&lt;&gt;""),I127*N127,"")</f>
        <v/>
      </c>
      <c r="P127" s="17" t="str">
        <f aca="false">IF(A127="","",TRIM(IF(N(J127)&gt;0,"Retorno vencido · ","")&amp;IF(AND(M127&lt;&gt;"",N(M127)&lt;=50),"Service próximo · ","")&amp;IF(AND(D127="Disponible",N(M127)&lt;=50,M127&lt;&gt;""),"No alquilar sin service","")))</f>
        <v/>
      </c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0"/>
      <c r="G128" s="11"/>
      <c r="H128" s="11"/>
      <c r="I128" s="12" t="str">
        <f aca="true">IF(AND(D128="Alquilado",G128&lt;&gt;""),TODAY()-G128,"")</f>
        <v/>
      </c>
      <c r="J128" s="12" t="str">
        <f aca="true">IF(AND(D128="Alquilado",H128&lt;&gt;""),MAX(0,TODAY()-H128),"")</f>
        <v/>
      </c>
      <c r="K128" s="13"/>
      <c r="L128" s="13"/>
      <c r="M128" s="14" t="str">
        <f aca="false">IF(AND(K128&lt;&gt;"",L128&lt;&gt;""),L128-K128,"")</f>
        <v/>
      </c>
      <c r="N128" s="15"/>
      <c r="O128" s="16" t="str">
        <f aca="false">IF(AND(I128&lt;&gt;"",N128&lt;&gt;""),I128*N128,"")</f>
        <v/>
      </c>
      <c r="P128" s="17" t="str">
        <f aca="false">IF(A128="","",TRIM(IF(N(J128)&gt;0,"Retorno vencido · ","")&amp;IF(AND(M128&lt;&gt;"",N(M128)&lt;=50),"Service próximo · ","")&amp;IF(AND(D128="Disponible",N(M128)&lt;=50,M128&lt;&gt;""),"No alquilar sin service","")))</f>
        <v/>
      </c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1"/>
      <c r="H129" s="11"/>
      <c r="I129" s="12" t="str">
        <f aca="true">IF(AND(D129="Alquilado",G129&lt;&gt;""),TODAY()-G129,"")</f>
        <v/>
      </c>
      <c r="J129" s="12" t="str">
        <f aca="true">IF(AND(D129="Alquilado",H129&lt;&gt;""),MAX(0,TODAY()-H129),"")</f>
        <v/>
      </c>
      <c r="K129" s="13"/>
      <c r="L129" s="13"/>
      <c r="M129" s="14" t="str">
        <f aca="false">IF(AND(K129&lt;&gt;"",L129&lt;&gt;""),L129-K129,"")</f>
        <v/>
      </c>
      <c r="N129" s="15"/>
      <c r="O129" s="16" t="str">
        <f aca="false">IF(AND(I129&lt;&gt;"",N129&lt;&gt;""),I129*N129,"")</f>
        <v/>
      </c>
      <c r="P129" s="17" t="str">
        <f aca="false">IF(A129="","",TRIM(IF(N(J129)&gt;0,"Retorno vencido · ","")&amp;IF(AND(M129&lt;&gt;"",N(M129)&lt;=50),"Service próximo · ","")&amp;IF(AND(D129="Disponible",N(M129)&lt;=50,M129&lt;&gt;""),"No alquilar sin service","")))</f>
        <v/>
      </c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0"/>
      <c r="G130" s="11"/>
      <c r="H130" s="11"/>
      <c r="I130" s="12" t="str">
        <f aca="true">IF(AND(D130="Alquilado",G130&lt;&gt;""),TODAY()-G130,"")</f>
        <v/>
      </c>
      <c r="J130" s="12" t="str">
        <f aca="true">IF(AND(D130="Alquilado",H130&lt;&gt;""),MAX(0,TODAY()-H130),"")</f>
        <v/>
      </c>
      <c r="K130" s="13"/>
      <c r="L130" s="13"/>
      <c r="M130" s="14" t="str">
        <f aca="false">IF(AND(K130&lt;&gt;"",L130&lt;&gt;""),L130-K130,"")</f>
        <v/>
      </c>
      <c r="N130" s="15"/>
      <c r="O130" s="16" t="str">
        <f aca="false">IF(AND(I130&lt;&gt;"",N130&lt;&gt;""),I130*N130,"")</f>
        <v/>
      </c>
      <c r="P130" s="17" t="str">
        <f aca="false">IF(A130="","",TRIM(IF(N(J130)&gt;0,"Retorno vencido · ","")&amp;IF(AND(M130&lt;&gt;"",N(M130)&lt;=50),"Service próximo · ","")&amp;IF(AND(D130="Disponible",N(M130)&lt;=50,M130&lt;&gt;""),"No alquilar sin service","")))</f>
        <v/>
      </c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1"/>
      <c r="H131" s="11"/>
      <c r="I131" s="12" t="str">
        <f aca="true">IF(AND(D131="Alquilado",G131&lt;&gt;""),TODAY()-G131,"")</f>
        <v/>
      </c>
      <c r="J131" s="12" t="str">
        <f aca="true">IF(AND(D131="Alquilado",H131&lt;&gt;""),MAX(0,TODAY()-H131),"")</f>
        <v/>
      </c>
      <c r="K131" s="13"/>
      <c r="L131" s="13"/>
      <c r="M131" s="14" t="str">
        <f aca="false">IF(AND(K131&lt;&gt;"",L131&lt;&gt;""),L131-K131,"")</f>
        <v/>
      </c>
      <c r="N131" s="15"/>
      <c r="O131" s="16" t="str">
        <f aca="false">IF(AND(I131&lt;&gt;"",N131&lt;&gt;""),I131*N131,"")</f>
        <v/>
      </c>
      <c r="P131" s="17" t="str">
        <f aca="false">IF(A131="","",TRIM(IF(N(J131)&gt;0,"Retorno vencido · ","")&amp;IF(AND(M131&lt;&gt;"",N(M131)&lt;=50),"Service próximo · ","")&amp;IF(AND(D131="Disponible",N(M131)&lt;=50,M131&lt;&gt;""),"No alquilar sin service","")))</f>
        <v/>
      </c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0"/>
      <c r="G132" s="11"/>
      <c r="H132" s="11"/>
      <c r="I132" s="12" t="str">
        <f aca="true">IF(AND(D132="Alquilado",G132&lt;&gt;""),TODAY()-G132,"")</f>
        <v/>
      </c>
      <c r="J132" s="12" t="str">
        <f aca="true">IF(AND(D132="Alquilado",H132&lt;&gt;""),MAX(0,TODAY()-H132),"")</f>
        <v/>
      </c>
      <c r="K132" s="13"/>
      <c r="L132" s="13"/>
      <c r="M132" s="14" t="str">
        <f aca="false">IF(AND(K132&lt;&gt;"",L132&lt;&gt;""),L132-K132,"")</f>
        <v/>
      </c>
      <c r="N132" s="15"/>
      <c r="O132" s="16" t="str">
        <f aca="false">IF(AND(I132&lt;&gt;"",N132&lt;&gt;""),I132*N132,"")</f>
        <v/>
      </c>
      <c r="P132" s="17" t="str">
        <f aca="false">IF(A132="","",TRIM(IF(N(J132)&gt;0,"Retorno vencido · ","")&amp;IF(AND(M132&lt;&gt;"",N(M132)&lt;=50),"Service próximo · ","")&amp;IF(AND(D132="Disponible",N(M132)&lt;=50,M132&lt;&gt;""),"No alquilar sin service","")))</f>
        <v/>
      </c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1"/>
      <c r="H133" s="11"/>
      <c r="I133" s="12" t="str">
        <f aca="true">IF(AND(D133="Alquilado",G133&lt;&gt;""),TODAY()-G133,"")</f>
        <v/>
      </c>
      <c r="J133" s="12" t="str">
        <f aca="true">IF(AND(D133="Alquilado",H133&lt;&gt;""),MAX(0,TODAY()-H133),"")</f>
        <v/>
      </c>
      <c r="K133" s="13"/>
      <c r="L133" s="13"/>
      <c r="M133" s="14" t="str">
        <f aca="false">IF(AND(K133&lt;&gt;"",L133&lt;&gt;""),L133-K133,"")</f>
        <v/>
      </c>
      <c r="N133" s="15"/>
      <c r="O133" s="16" t="str">
        <f aca="false">IF(AND(I133&lt;&gt;"",N133&lt;&gt;""),I133*N133,"")</f>
        <v/>
      </c>
      <c r="P133" s="17" t="str">
        <f aca="false">IF(A133="","",TRIM(IF(N(J133)&gt;0,"Retorno vencido · ","")&amp;IF(AND(M133&lt;&gt;"",N(M133)&lt;=50),"Service próximo · ","")&amp;IF(AND(D133="Disponible",N(M133)&lt;=50,M133&lt;&gt;""),"No alquilar sin service","")))</f>
        <v/>
      </c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0"/>
      <c r="G134" s="11"/>
      <c r="H134" s="11"/>
      <c r="I134" s="12" t="str">
        <f aca="true">IF(AND(D134="Alquilado",G134&lt;&gt;""),TODAY()-G134,"")</f>
        <v/>
      </c>
      <c r="J134" s="12" t="str">
        <f aca="true">IF(AND(D134="Alquilado",H134&lt;&gt;""),MAX(0,TODAY()-H134),"")</f>
        <v/>
      </c>
      <c r="K134" s="13"/>
      <c r="L134" s="13"/>
      <c r="M134" s="14" t="str">
        <f aca="false">IF(AND(K134&lt;&gt;"",L134&lt;&gt;""),L134-K134,"")</f>
        <v/>
      </c>
      <c r="N134" s="15"/>
      <c r="O134" s="16" t="str">
        <f aca="false">IF(AND(I134&lt;&gt;"",N134&lt;&gt;""),I134*N134,"")</f>
        <v/>
      </c>
      <c r="P134" s="17" t="str">
        <f aca="false">IF(A134="","",TRIM(IF(N(J134)&gt;0,"Retorno vencido · ","")&amp;IF(AND(M134&lt;&gt;"",N(M134)&lt;=50),"Service próximo · ","")&amp;IF(AND(D134="Disponible",N(M134)&lt;=50,M134&lt;&gt;""),"No alquilar sin service","")))</f>
        <v/>
      </c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1"/>
      <c r="H135" s="11"/>
      <c r="I135" s="12" t="str">
        <f aca="true">IF(AND(D135="Alquilado",G135&lt;&gt;""),TODAY()-G135,"")</f>
        <v/>
      </c>
      <c r="J135" s="12" t="str">
        <f aca="true">IF(AND(D135="Alquilado",H135&lt;&gt;""),MAX(0,TODAY()-H135),"")</f>
        <v/>
      </c>
      <c r="K135" s="13"/>
      <c r="L135" s="13"/>
      <c r="M135" s="14" t="str">
        <f aca="false">IF(AND(K135&lt;&gt;"",L135&lt;&gt;""),L135-K135,"")</f>
        <v/>
      </c>
      <c r="N135" s="15"/>
      <c r="O135" s="16" t="str">
        <f aca="false">IF(AND(I135&lt;&gt;"",N135&lt;&gt;""),I135*N135,"")</f>
        <v/>
      </c>
      <c r="P135" s="17" t="str">
        <f aca="false">IF(A135="","",TRIM(IF(N(J135)&gt;0,"Retorno vencido · ","")&amp;IF(AND(M135&lt;&gt;"",N(M135)&lt;=50),"Service próximo · ","")&amp;IF(AND(D135="Disponible",N(M135)&lt;=50,M135&lt;&gt;""),"No alquilar sin service","")))</f>
        <v/>
      </c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0"/>
      <c r="G136" s="11"/>
      <c r="H136" s="11"/>
      <c r="I136" s="12" t="str">
        <f aca="true">IF(AND(D136="Alquilado",G136&lt;&gt;""),TODAY()-G136,"")</f>
        <v/>
      </c>
      <c r="J136" s="12" t="str">
        <f aca="true">IF(AND(D136="Alquilado",H136&lt;&gt;""),MAX(0,TODAY()-H136),"")</f>
        <v/>
      </c>
      <c r="K136" s="13"/>
      <c r="L136" s="13"/>
      <c r="M136" s="14" t="str">
        <f aca="false">IF(AND(K136&lt;&gt;"",L136&lt;&gt;""),L136-K136,"")</f>
        <v/>
      </c>
      <c r="N136" s="15"/>
      <c r="O136" s="16" t="str">
        <f aca="false">IF(AND(I136&lt;&gt;"",N136&lt;&gt;""),I136*N136,"")</f>
        <v/>
      </c>
      <c r="P136" s="17" t="str">
        <f aca="false">IF(A136="","",TRIM(IF(N(J136)&gt;0,"Retorno vencido · ","")&amp;IF(AND(M136&lt;&gt;"",N(M136)&lt;=50),"Service próximo · ","")&amp;IF(AND(D136="Disponible",N(M136)&lt;=50,M136&lt;&gt;""),"No alquilar sin service","")))</f>
        <v/>
      </c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1"/>
      <c r="H137" s="11"/>
      <c r="I137" s="12" t="str">
        <f aca="true">IF(AND(D137="Alquilado",G137&lt;&gt;""),TODAY()-G137,"")</f>
        <v/>
      </c>
      <c r="J137" s="12" t="str">
        <f aca="true">IF(AND(D137="Alquilado",H137&lt;&gt;""),MAX(0,TODAY()-H137),"")</f>
        <v/>
      </c>
      <c r="K137" s="13"/>
      <c r="L137" s="13"/>
      <c r="M137" s="14" t="str">
        <f aca="false">IF(AND(K137&lt;&gt;"",L137&lt;&gt;""),L137-K137,"")</f>
        <v/>
      </c>
      <c r="N137" s="15"/>
      <c r="O137" s="16" t="str">
        <f aca="false">IF(AND(I137&lt;&gt;"",N137&lt;&gt;""),I137*N137,"")</f>
        <v/>
      </c>
      <c r="P137" s="17" t="str">
        <f aca="false">IF(A137="","",TRIM(IF(N(J137)&gt;0,"Retorno vencido · ","")&amp;IF(AND(M137&lt;&gt;"",N(M137)&lt;=50),"Service próximo · ","")&amp;IF(AND(D137="Disponible",N(M137)&lt;=50,M137&lt;&gt;""),"No alquilar sin service","")))</f>
        <v/>
      </c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0"/>
      <c r="G138" s="11"/>
      <c r="H138" s="11"/>
      <c r="I138" s="12" t="str">
        <f aca="true">IF(AND(D138="Alquilado",G138&lt;&gt;""),TODAY()-G138,"")</f>
        <v/>
      </c>
      <c r="J138" s="12" t="str">
        <f aca="true">IF(AND(D138="Alquilado",H138&lt;&gt;""),MAX(0,TODAY()-H138),"")</f>
        <v/>
      </c>
      <c r="K138" s="13"/>
      <c r="L138" s="13"/>
      <c r="M138" s="14" t="str">
        <f aca="false">IF(AND(K138&lt;&gt;"",L138&lt;&gt;""),L138-K138,"")</f>
        <v/>
      </c>
      <c r="N138" s="15"/>
      <c r="O138" s="16" t="str">
        <f aca="false">IF(AND(I138&lt;&gt;"",N138&lt;&gt;""),I138*N138,"")</f>
        <v/>
      </c>
      <c r="P138" s="17" t="str">
        <f aca="false">IF(A138="","",TRIM(IF(N(J138)&gt;0,"Retorno vencido · ","")&amp;IF(AND(M138&lt;&gt;"",N(M138)&lt;=50),"Service próximo · ","")&amp;IF(AND(D138="Disponible",N(M138)&lt;=50,M138&lt;&gt;""),"No alquilar sin service","")))</f>
        <v/>
      </c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1"/>
      <c r="H139" s="11"/>
      <c r="I139" s="12" t="str">
        <f aca="true">IF(AND(D139="Alquilado",G139&lt;&gt;""),TODAY()-G139,"")</f>
        <v/>
      </c>
      <c r="J139" s="12" t="str">
        <f aca="true">IF(AND(D139="Alquilado",H139&lt;&gt;""),MAX(0,TODAY()-H139),"")</f>
        <v/>
      </c>
      <c r="K139" s="13"/>
      <c r="L139" s="13"/>
      <c r="M139" s="14" t="str">
        <f aca="false">IF(AND(K139&lt;&gt;"",L139&lt;&gt;""),L139-K139,"")</f>
        <v/>
      </c>
      <c r="N139" s="15"/>
      <c r="O139" s="16" t="str">
        <f aca="false">IF(AND(I139&lt;&gt;"",N139&lt;&gt;""),I139*N139,"")</f>
        <v/>
      </c>
      <c r="P139" s="17" t="str">
        <f aca="false">IF(A139="","",TRIM(IF(N(J139)&gt;0,"Retorno vencido · ","")&amp;IF(AND(M139&lt;&gt;"",N(M139)&lt;=50),"Service próximo · ","")&amp;IF(AND(D139="Disponible",N(M139)&lt;=50,M139&lt;&gt;""),"No alquilar sin service","")))</f>
        <v/>
      </c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0"/>
      <c r="G140" s="11"/>
      <c r="H140" s="11"/>
      <c r="I140" s="12" t="str">
        <f aca="true">IF(AND(D140="Alquilado",G140&lt;&gt;""),TODAY()-G140,"")</f>
        <v/>
      </c>
      <c r="J140" s="12" t="str">
        <f aca="true">IF(AND(D140="Alquilado",H140&lt;&gt;""),MAX(0,TODAY()-H140),"")</f>
        <v/>
      </c>
      <c r="K140" s="13"/>
      <c r="L140" s="13"/>
      <c r="M140" s="14" t="str">
        <f aca="false">IF(AND(K140&lt;&gt;"",L140&lt;&gt;""),L140-K140,"")</f>
        <v/>
      </c>
      <c r="N140" s="15"/>
      <c r="O140" s="16" t="str">
        <f aca="false">IF(AND(I140&lt;&gt;"",N140&lt;&gt;""),I140*N140,"")</f>
        <v/>
      </c>
      <c r="P140" s="17" t="str">
        <f aca="false">IF(A140="","",TRIM(IF(N(J140)&gt;0,"Retorno vencido · ","")&amp;IF(AND(M140&lt;&gt;"",N(M140)&lt;=50),"Service próximo · ","")&amp;IF(AND(D140="Disponible",N(M140)&lt;=50,M140&lt;&gt;""),"No alquilar sin service","")))</f>
        <v/>
      </c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1"/>
      <c r="H141" s="11"/>
      <c r="I141" s="12" t="str">
        <f aca="true">IF(AND(D141="Alquilado",G141&lt;&gt;""),TODAY()-G141,"")</f>
        <v/>
      </c>
      <c r="J141" s="12" t="str">
        <f aca="true">IF(AND(D141="Alquilado",H141&lt;&gt;""),MAX(0,TODAY()-H141),"")</f>
        <v/>
      </c>
      <c r="K141" s="13"/>
      <c r="L141" s="13"/>
      <c r="M141" s="14" t="str">
        <f aca="false">IF(AND(K141&lt;&gt;"",L141&lt;&gt;""),L141-K141,"")</f>
        <v/>
      </c>
      <c r="N141" s="15"/>
      <c r="O141" s="16" t="str">
        <f aca="false">IF(AND(I141&lt;&gt;"",N141&lt;&gt;""),I141*N141,"")</f>
        <v/>
      </c>
      <c r="P141" s="17" t="str">
        <f aca="false">IF(A141="","",TRIM(IF(N(J141)&gt;0,"Retorno vencido · ","")&amp;IF(AND(M141&lt;&gt;"",N(M141)&lt;=50),"Service próximo · ","")&amp;IF(AND(D141="Disponible",N(M141)&lt;=50,M141&lt;&gt;""),"No alquilar sin service","")))</f>
        <v/>
      </c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0"/>
      <c r="G142" s="11"/>
      <c r="H142" s="11"/>
      <c r="I142" s="12" t="str">
        <f aca="true">IF(AND(D142="Alquilado",G142&lt;&gt;""),TODAY()-G142,"")</f>
        <v/>
      </c>
      <c r="J142" s="12" t="str">
        <f aca="true">IF(AND(D142="Alquilado",H142&lt;&gt;""),MAX(0,TODAY()-H142),"")</f>
        <v/>
      </c>
      <c r="K142" s="13"/>
      <c r="L142" s="13"/>
      <c r="M142" s="14" t="str">
        <f aca="false">IF(AND(K142&lt;&gt;"",L142&lt;&gt;""),L142-K142,"")</f>
        <v/>
      </c>
      <c r="N142" s="15"/>
      <c r="O142" s="16" t="str">
        <f aca="false">IF(AND(I142&lt;&gt;"",N142&lt;&gt;""),I142*N142,"")</f>
        <v/>
      </c>
      <c r="P142" s="17" t="str">
        <f aca="false">IF(A142="","",TRIM(IF(N(J142)&gt;0,"Retorno vencido · ","")&amp;IF(AND(M142&lt;&gt;"",N(M142)&lt;=50),"Service próximo · ","")&amp;IF(AND(D142="Disponible",N(M142)&lt;=50,M142&lt;&gt;""),"No alquilar sin service","")))</f>
        <v/>
      </c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1"/>
      <c r="H143" s="11"/>
      <c r="I143" s="12" t="str">
        <f aca="true">IF(AND(D143="Alquilado",G143&lt;&gt;""),TODAY()-G143,"")</f>
        <v/>
      </c>
      <c r="J143" s="12" t="str">
        <f aca="true">IF(AND(D143="Alquilado",H143&lt;&gt;""),MAX(0,TODAY()-H143),"")</f>
        <v/>
      </c>
      <c r="K143" s="13"/>
      <c r="L143" s="13"/>
      <c r="M143" s="14" t="str">
        <f aca="false">IF(AND(K143&lt;&gt;"",L143&lt;&gt;""),L143-K143,"")</f>
        <v/>
      </c>
      <c r="N143" s="15"/>
      <c r="O143" s="16" t="str">
        <f aca="false">IF(AND(I143&lt;&gt;"",N143&lt;&gt;""),I143*N143,"")</f>
        <v/>
      </c>
      <c r="P143" s="17" t="str">
        <f aca="false">IF(A143="","",TRIM(IF(N(J143)&gt;0,"Retorno vencido · ","")&amp;IF(AND(M143&lt;&gt;"",N(M143)&lt;=50),"Service próximo · ","")&amp;IF(AND(D143="Disponible",N(M143)&lt;=50,M143&lt;&gt;""),"No alquilar sin service","")))</f>
        <v/>
      </c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0"/>
      <c r="G144" s="11"/>
      <c r="H144" s="11"/>
      <c r="I144" s="12" t="str">
        <f aca="true">IF(AND(D144="Alquilado",G144&lt;&gt;""),TODAY()-G144,"")</f>
        <v/>
      </c>
      <c r="J144" s="12" t="str">
        <f aca="true">IF(AND(D144="Alquilado",H144&lt;&gt;""),MAX(0,TODAY()-H144),"")</f>
        <v/>
      </c>
      <c r="K144" s="13"/>
      <c r="L144" s="13"/>
      <c r="M144" s="14" t="str">
        <f aca="false">IF(AND(K144&lt;&gt;"",L144&lt;&gt;""),L144-K144,"")</f>
        <v/>
      </c>
      <c r="N144" s="15"/>
      <c r="O144" s="16" t="str">
        <f aca="false">IF(AND(I144&lt;&gt;"",N144&lt;&gt;""),I144*N144,"")</f>
        <v/>
      </c>
      <c r="P144" s="17" t="str">
        <f aca="false">IF(A144="","",TRIM(IF(N(J144)&gt;0,"Retorno vencido · ","")&amp;IF(AND(M144&lt;&gt;"",N(M144)&lt;=50),"Service próximo · ","")&amp;IF(AND(D144="Disponible",N(M144)&lt;=50,M144&lt;&gt;""),"No alquilar sin service","")))</f>
        <v/>
      </c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1"/>
      <c r="H145" s="11"/>
      <c r="I145" s="12" t="str">
        <f aca="true">IF(AND(D145="Alquilado",G145&lt;&gt;""),TODAY()-G145,"")</f>
        <v/>
      </c>
      <c r="J145" s="12" t="str">
        <f aca="true">IF(AND(D145="Alquilado",H145&lt;&gt;""),MAX(0,TODAY()-H145),"")</f>
        <v/>
      </c>
      <c r="K145" s="13"/>
      <c r="L145" s="13"/>
      <c r="M145" s="14" t="str">
        <f aca="false">IF(AND(K145&lt;&gt;"",L145&lt;&gt;""),L145-K145,"")</f>
        <v/>
      </c>
      <c r="N145" s="15"/>
      <c r="O145" s="16" t="str">
        <f aca="false">IF(AND(I145&lt;&gt;"",N145&lt;&gt;""),I145*N145,"")</f>
        <v/>
      </c>
      <c r="P145" s="17" t="str">
        <f aca="false">IF(A145="","",TRIM(IF(N(J145)&gt;0,"Retorno vencido · ","")&amp;IF(AND(M145&lt;&gt;"",N(M145)&lt;=50),"Service próximo · ","")&amp;IF(AND(D145="Disponible",N(M145)&lt;=50,M145&lt;&gt;""),"No alquilar sin service","")))</f>
        <v/>
      </c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1"/>
      <c r="H146" s="11"/>
      <c r="I146" s="12" t="str">
        <f aca="true">IF(AND(D146="Alquilado",G146&lt;&gt;""),TODAY()-G146,"")</f>
        <v/>
      </c>
      <c r="J146" s="12" t="str">
        <f aca="true">IF(AND(D146="Alquilado",H146&lt;&gt;""),MAX(0,TODAY()-H146),"")</f>
        <v/>
      </c>
      <c r="K146" s="13"/>
      <c r="L146" s="13"/>
      <c r="M146" s="14" t="str">
        <f aca="false">IF(AND(K146&lt;&gt;"",L146&lt;&gt;""),L146-K146,"")</f>
        <v/>
      </c>
      <c r="N146" s="15"/>
      <c r="O146" s="16" t="str">
        <f aca="false">IF(AND(I146&lt;&gt;"",N146&lt;&gt;""),I146*N146,"")</f>
        <v/>
      </c>
      <c r="P146" s="17" t="str">
        <f aca="false">IF(A146="","",TRIM(IF(N(J146)&gt;0,"Retorno vencido · ","")&amp;IF(AND(M146&lt;&gt;"",N(M146)&lt;=50),"Service próximo · ","")&amp;IF(AND(D146="Disponible",N(M146)&lt;=50,M146&lt;&gt;""),"No alquilar sin service","")))</f>
        <v/>
      </c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1"/>
      <c r="H147" s="11"/>
      <c r="I147" s="12" t="str">
        <f aca="true">IF(AND(D147="Alquilado",G147&lt;&gt;""),TODAY()-G147,"")</f>
        <v/>
      </c>
      <c r="J147" s="12" t="str">
        <f aca="true">IF(AND(D147="Alquilado",H147&lt;&gt;""),MAX(0,TODAY()-H147),"")</f>
        <v/>
      </c>
      <c r="K147" s="13"/>
      <c r="L147" s="13"/>
      <c r="M147" s="14" t="str">
        <f aca="false">IF(AND(K147&lt;&gt;"",L147&lt;&gt;""),L147-K147,"")</f>
        <v/>
      </c>
      <c r="N147" s="15"/>
      <c r="O147" s="16" t="str">
        <f aca="false">IF(AND(I147&lt;&gt;"",N147&lt;&gt;""),I147*N147,"")</f>
        <v/>
      </c>
      <c r="P147" s="17" t="str">
        <f aca="false">IF(A147="","",TRIM(IF(N(J147)&gt;0,"Retorno vencido · ","")&amp;IF(AND(M147&lt;&gt;"",N(M147)&lt;=50),"Service próximo · ","")&amp;IF(AND(D147="Disponible",N(M147)&lt;=50,M147&lt;&gt;""),"No alquilar sin service","")))</f>
        <v/>
      </c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0"/>
      <c r="G148" s="11"/>
      <c r="H148" s="11"/>
      <c r="I148" s="12" t="str">
        <f aca="true">IF(AND(D148="Alquilado",G148&lt;&gt;""),TODAY()-G148,"")</f>
        <v/>
      </c>
      <c r="J148" s="12" t="str">
        <f aca="true">IF(AND(D148="Alquilado",H148&lt;&gt;""),MAX(0,TODAY()-H148),"")</f>
        <v/>
      </c>
      <c r="K148" s="13"/>
      <c r="L148" s="13"/>
      <c r="M148" s="14" t="str">
        <f aca="false">IF(AND(K148&lt;&gt;"",L148&lt;&gt;""),L148-K148,"")</f>
        <v/>
      </c>
      <c r="N148" s="15"/>
      <c r="O148" s="16" t="str">
        <f aca="false">IF(AND(I148&lt;&gt;"",N148&lt;&gt;""),I148*N148,"")</f>
        <v/>
      </c>
      <c r="P148" s="17" t="str">
        <f aca="false">IF(A148="","",TRIM(IF(N(J148)&gt;0,"Retorno vencido · ","")&amp;IF(AND(M148&lt;&gt;"",N(M148)&lt;=50),"Service próximo · ","")&amp;IF(AND(D148="Disponible",N(M148)&lt;=50,M148&lt;&gt;""),"No alquilar sin service","")))</f>
        <v/>
      </c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1"/>
      <c r="H149" s="11"/>
      <c r="I149" s="12" t="str">
        <f aca="true">IF(AND(D149="Alquilado",G149&lt;&gt;""),TODAY()-G149,"")</f>
        <v/>
      </c>
      <c r="J149" s="12" t="str">
        <f aca="true">IF(AND(D149="Alquilado",H149&lt;&gt;""),MAX(0,TODAY()-H149),"")</f>
        <v/>
      </c>
      <c r="K149" s="13"/>
      <c r="L149" s="13"/>
      <c r="M149" s="14" t="str">
        <f aca="false">IF(AND(K149&lt;&gt;"",L149&lt;&gt;""),L149-K149,"")</f>
        <v/>
      </c>
      <c r="N149" s="15"/>
      <c r="O149" s="16" t="str">
        <f aca="false">IF(AND(I149&lt;&gt;"",N149&lt;&gt;""),I149*N149,"")</f>
        <v/>
      </c>
      <c r="P149" s="17" t="str">
        <f aca="false">IF(A149="","",TRIM(IF(N(J149)&gt;0,"Retorno vencido · ","")&amp;IF(AND(M149&lt;&gt;"",N(M149)&lt;=50),"Service próximo · ","")&amp;IF(AND(D149="Disponible",N(M149)&lt;=50,M149&lt;&gt;""),"No alquilar sin service","")))</f>
        <v/>
      </c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0"/>
      <c r="G150" s="11"/>
      <c r="H150" s="11"/>
      <c r="I150" s="12" t="str">
        <f aca="true">IF(AND(D150="Alquilado",G150&lt;&gt;""),TODAY()-G150,"")</f>
        <v/>
      </c>
      <c r="J150" s="12" t="str">
        <f aca="true">IF(AND(D150="Alquilado",H150&lt;&gt;""),MAX(0,TODAY()-H150),"")</f>
        <v/>
      </c>
      <c r="K150" s="13"/>
      <c r="L150" s="13"/>
      <c r="M150" s="14" t="str">
        <f aca="false">IF(AND(K150&lt;&gt;"",L150&lt;&gt;""),L150-K150,"")</f>
        <v/>
      </c>
      <c r="N150" s="15"/>
      <c r="O150" s="16" t="str">
        <f aca="false">IF(AND(I150&lt;&gt;"",N150&lt;&gt;""),I150*N150,"")</f>
        <v/>
      </c>
      <c r="P150" s="17" t="str">
        <f aca="false">IF(A150="","",TRIM(IF(N(J150)&gt;0,"Retorno vencido · ","")&amp;IF(AND(M150&lt;&gt;"",N(M150)&lt;=50),"Service próximo · ","")&amp;IF(AND(D150="Disponible",N(M150)&lt;=50,M150&lt;&gt;""),"No alquilar sin service","")))</f>
        <v/>
      </c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1"/>
      <c r="H151" s="11"/>
      <c r="I151" s="12" t="str">
        <f aca="true">IF(AND(D151="Alquilado",G151&lt;&gt;""),TODAY()-G151,"")</f>
        <v/>
      </c>
      <c r="J151" s="12" t="str">
        <f aca="true">IF(AND(D151="Alquilado",H151&lt;&gt;""),MAX(0,TODAY()-H151),"")</f>
        <v/>
      </c>
      <c r="K151" s="13"/>
      <c r="L151" s="13"/>
      <c r="M151" s="14" t="str">
        <f aca="false">IF(AND(K151&lt;&gt;"",L151&lt;&gt;""),L151-K151,"")</f>
        <v/>
      </c>
      <c r="N151" s="15"/>
      <c r="O151" s="16" t="str">
        <f aca="false">IF(AND(I151&lt;&gt;"",N151&lt;&gt;""),I151*N151,"")</f>
        <v/>
      </c>
      <c r="P151" s="17" t="str">
        <f aca="false">IF(A151="","",TRIM(IF(N(J151)&gt;0,"Retorno vencido · ","")&amp;IF(AND(M151&lt;&gt;"",N(M151)&lt;=50),"Service próximo · ","")&amp;IF(AND(D151="Disponible",N(M151)&lt;=50,M151&lt;&gt;""),"No alquilar sin service","")))</f>
        <v/>
      </c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0"/>
      <c r="G152" s="11"/>
      <c r="H152" s="11"/>
      <c r="I152" s="12" t="str">
        <f aca="true">IF(AND(D152="Alquilado",G152&lt;&gt;""),TODAY()-G152,"")</f>
        <v/>
      </c>
      <c r="J152" s="12" t="str">
        <f aca="true">IF(AND(D152="Alquilado",H152&lt;&gt;""),MAX(0,TODAY()-H152),"")</f>
        <v/>
      </c>
      <c r="K152" s="13"/>
      <c r="L152" s="13"/>
      <c r="M152" s="14" t="str">
        <f aca="false">IF(AND(K152&lt;&gt;"",L152&lt;&gt;""),L152-K152,"")</f>
        <v/>
      </c>
      <c r="N152" s="15"/>
      <c r="O152" s="16" t="str">
        <f aca="false">IF(AND(I152&lt;&gt;"",N152&lt;&gt;""),I152*N152,"")</f>
        <v/>
      </c>
      <c r="P152" s="17" t="str">
        <f aca="false">IF(A152="","",TRIM(IF(N(J152)&gt;0,"Retorno vencido · ","")&amp;IF(AND(M152&lt;&gt;"",N(M152)&lt;=50),"Service próximo · ","")&amp;IF(AND(D152="Disponible",N(M152)&lt;=50,M152&lt;&gt;""),"No alquilar sin service","")))</f>
        <v/>
      </c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1"/>
      <c r="H153" s="11"/>
      <c r="I153" s="12" t="str">
        <f aca="true">IF(AND(D153="Alquilado",G153&lt;&gt;""),TODAY()-G153,"")</f>
        <v/>
      </c>
      <c r="J153" s="12" t="str">
        <f aca="true">IF(AND(D153="Alquilado",H153&lt;&gt;""),MAX(0,TODAY()-H153),"")</f>
        <v/>
      </c>
      <c r="K153" s="13"/>
      <c r="L153" s="13"/>
      <c r="M153" s="14" t="str">
        <f aca="false">IF(AND(K153&lt;&gt;"",L153&lt;&gt;""),L153-K153,"")</f>
        <v/>
      </c>
      <c r="N153" s="15"/>
      <c r="O153" s="16" t="str">
        <f aca="false">IF(AND(I153&lt;&gt;"",N153&lt;&gt;""),I153*N153,"")</f>
        <v/>
      </c>
      <c r="P153" s="17" t="str">
        <f aca="false">IF(A153="","",TRIM(IF(N(J153)&gt;0,"Retorno vencido · ","")&amp;IF(AND(M153&lt;&gt;"",N(M153)&lt;=50),"Service próximo · ","")&amp;IF(AND(D153="Disponible",N(M153)&lt;=50,M153&lt;&gt;""),"No alquilar sin service","")))</f>
        <v/>
      </c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0"/>
      <c r="G154" s="11"/>
      <c r="H154" s="11"/>
      <c r="I154" s="12" t="str">
        <f aca="true">IF(AND(D154="Alquilado",G154&lt;&gt;""),TODAY()-G154,"")</f>
        <v/>
      </c>
      <c r="J154" s="12" t="str">
        <f aca="true">IF(AND(D154="Alquilado",H154&lt;&gt;""),MAX(0,TODAY()-H154),"")</f>
        <v/>
      </c>
      <c r="K154" s="13"/>
      <c r="L154" s="13"/>
      <c r="M154" s="14" t="str">
        <f aca="false">IF(AND(K154&lt;&gt;"",L154&lt;&gt;""),L154-K154,"")</f>
        <v/>
      </c>
      <c r="N154" s="15"/>
      <c r="O154" s="16" t="str">
        <f aca="false">IF(AND(I154&lt;&gt;"",N154&lt;&gt;""),I154*N154,"")</f>
        <v/>
      </c>
      <c r="P154" s="17" t="str">
        <f aca="false">IF(A154="","",TRIM(IF(N(J154)&gt;0,"Retorno vencido · ","")&amp;IF(AND(M154&lt;&gt;"",N(M154)&lt;=50),"Service próximo · ","")&amp;IF(AND(D154="Disponible",N(M154)&lt;=50,M154&lt;&gt;""),"No alquilar sin service","")))</f>
        <v/>
      </c>
    </row>
  </sheetData>
  <conditionalFormatting sqref="D5:D154">
    <cfRule type="cellIs" priority="2" operator="equal" aboveAverage="0" equalAverage="0" bottom="0" percent="0" rank="0" text="" dxfId="0">
      <formula>"Disponible"</formula>
    </cfRule>
  </conditionalFormatting>
  <conditionalFormatting sqref="P5:P154">
    <cfRule type="expression" priority="3" aboveAverage="0" equalAverage="0" bottom="0" percent="0" rank="0" text="" dxfId="1">
      <formula>LEN(P5)&gt;0</formula>
    </cfRule>
  </conditionalFormatting>
  <dataValidations count="1">
    <dataValidation allowBlank="true" errorStyle="stop" operator="between" showDropDown="false" showErrorMessage="false" showInputMessage="false" sqref="D5:D154" type="list">
      <formula1>"Disponible,Alquilado,En mantenimiento,Fuera de servicio,Reservado"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8.55" hidden="false" customHeight="false" outlineLevel="0" collapsed="false">
      <c r="A1" s="6" t="s">
        <v>48</v>
      </c>
    </row>
    <row r="2" customFormat="false" ht="15" hidden="false" customHeight="false" outlineLevel="0" collapsed="false">
      <c r="A2" s="7" t="s">
        <v>49</v>
      </c>
    </row>
    <row r="4" customFormat="false" ht="31.5" hidden="false" customHeight="true" outlineLevel="0" collapsed="false">
      <c r="A4" s="9" t="s">
        <v>50</v>
      </c>
      <c r="B4" s="9" t="s">
        <v>51</v>
      </c>
      <c r="C4" s="9" t="s">
        <v>52</v>
      </c>
    </row>
    <row r="5" customFormat="false" ht="15" hidden="false" customHeight="false" outlineLevel="0" collapsed="false">
      <c r="A5" s="18" t="s">
        <v>53</v>
      </c>
      <c r="B5" s="19" t="n">
        <f aca="false">COUNTA(Flota!$A$5:$A$154)</f>
        <v>3</v>
      </c>
      <c r="C5" s="18" t="s">
        <v>54</v>
      </c>
    </row>
    <row r="6" customFormat="false" ht="15" hidden="false" customHeight="false" outlineLevel="0" collapsed="false">
      <c r="A6" s="18" t="s">
        <v>55</v>
      </c>
      <c r="B6" s="19" t="n">
        <f aca="false">COUNTIF(Flota!$D$5:$D$154,"Alquilado")</f>
        <v>1</v>
      </c>
      <c r="C6" s="18"/>
    </row>
    <row r="7" customFormat="false" ht="15" hidden="false" customHeight="false" outlineLevel="0" collapsed="false">
      <c r="A7" s="18" t="s">
        <v>56</v>
      </c>
      <c r="B7" s="19" t="n">
        <f aca="false">COUNTIF(Flota!$D$5:$D$154,"Disponible")</f>
        <v>1</v>
      </c>
      <c r="C7" s="18" t="s">
        <v>57</v>
      </c>
    </row>
    <row r="8" customFormat="false" ht="15" hidden="false" customHeight="false" outlineLevel="0" collapsed="false">
      <c r="A8" s="18" t="s">
        <v>58</v>
      </c>
      <c r="B8" s="19" t="n">
        <f aca="false">COUNTIF(Flota!$D$5:$D$154,"En mantenimiento")+COUNTIF(Flota!$D$5:$D$154,"Fuera de servicio")</f>
        <v>1</v>
      </c>
      <c r="C8" s="18"/>
    </row>
    <row r="9" customFormat="false" ht="15" hidden="false" customHeight="false" outlineLevel="0" collapsed="false">
      <c r="A9" s="18" t="s">
        <v>59</v>
      </c>
      <c r="B9" s="20" t="n">
        <f aca="false">IFERROR(B6/B5,0)</f>
        <v>0.333333333333333</v>
      </c>
      <c r="C9" s="18" t="s">
        <v>60</v>
      </c>
    </row>
    <row r="10" customFormat="false" ht="15" hidden="false" customHeight="false" outlineLevel="0" collapsed="false">
      <c r="A10" s="18" t="s">
        <v>61</v>
      </c>
      <c r="B10" s="19" t="n">
        <f aca="false">COUNTIF(Flota!$J$5:$J$154,"&gt;0")</f>
        <v>0</v>
      </c>
      <c r="C10" s="18" t="s">
        <v>62</v>
      </c>
    </row>
    <row r="11" customFormat="false" ht="15" hidden="false" customHeight="false" outlineLevel="0" collapsed="false">
      <c r="A11" s="18" t="s">
        <v>63</v>
      </c>
      <c r="B11" s="19" t="n">
        <f aca="false">COUNTIFS(Flota!$M$5:$M$154,"&lt;=50",Flota!$M$5:$M$154,"&lt;&gt;")</f>
        <v>1</v>
      </c>
      <c r="C11" s="18" t="s">
        <v>64</v>
      </c>
    </row>
    <row r="12" customFormat="false" ht="15" hidden="false" customHeight="false" outlineLevel="0" collapsed="false">
      <c r="A12" s="18" t="s">
        <v>65</v>
      </c>
      <c r="B12" s="21" t="n">
        <f aca="false">SUM(Flota!$O$5:$O$154)</f>
        <v>495000</v>
      </c>
      <c r="C12" s="18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2026-10-12T06:15:23Z</dcterms:created>
  <dc:creator>openpyxl</dc:creator>
  <dc:description/>
  <dc:language>en-US</dc:language>
  <cp:lastModifiedBy/>
  <dcterms:modified xsi:type="dcterms:W3CDTF">2026-10-12T06:15:23Z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